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NB\Desktop\KUSA_BQK\CCW index\"/>
    </mc:Choice>
  </mc:AlternateContent>
  <xr:revisionPtr revIDLastSave="0" documentId="13_ncr:1_{0999EEC4-E22B-454D-9629-9B45CFAADCE3}" xr6:coauthVersionLast="47" xr6:coauthVersionMax="47" xr10:uidLastSave="{00000000-0000-0000-0000-000000000000}"/>
  <bookViews>
    <workbookView xWindow="-108" yWindow="-108" windowWidth="23256" windowHeight="12456" activeTab="4" xr2:uid="{2A3A54A6-847F-400E-B9F7-BDA50D04A58D}"/>
  </bookViews>
  <sheets>
    <sheet name="Cover" sheetId="1" r:id="rId1"/>
    <sheet name="1-Codebook" sheetId="2" r:id="rId2"/>
    <sheet name="2-Imputations" sheetId="3" r:id="rId3"/>
    <sheet name="3-Coding" sheetId="4" r:id="rId4"/>
    <sheet name="4-CCE (totals)" sheetId="5" r:id="rId5"/>
    <sheet name="5-Perf" sheetId="6" r:id="rId6"/>
    <sheet name="6-Perf_OPL" sheetId="7" r:id="rId7"/>
    <sheet name="7-Enab" sheetId="8" r:id="rId8"/>
    <sheet name="8-eb_pol" sheetId="9" r:id="rId9"/>
    <sheet name="9-eb_tki" sheetId="10" r:id="rId10"/>
    <sheet name="10-eb_fin" sheetId="11" r:id="rId11"/>
    <sheet name="11-eb_bei" sheetId="12" r:id="rId12"/>
    <sheet name="12-eb_see" sheetId="13" r:id="rId13"/>
    <sheet name="13-macro_vars" sheetId="14" r:id="rId14"/>
  </sheets>
  <calcPr calcId="191029" calcOnSave="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57" i="4" l="1"/>
  <c r="H59" i="4" s="1"/>
  <c r="G57" i="4"/>
  <c r="G59" i="4" s="1"/>
  <c r="F57" i="4"/>
  <c r="F59" i="4" s="1"/>
  <c r="E57" i="4"/>
  <c r="E59" i="4" s="1"/>
  <c r="H56" i="4"/>
  <c r="G56" i="4"/>
  <c r="F56" i="4"/>
  <c r="E56" i="4"/>
  <c r="J55" i="4"/>
  <c r="K55" i="4" s="1"/>
  <c r="I55" i="4"/>
  <c r="J54" i="4"/>
  <c r="K54" i="4" s="1"/>
  <c r="I54" i="4"/>
  <c r="J53" i="4"/>
  <c r="K53" i="4" s="1"/>
  <c r="I53" i="4"/>
  <c r="J52" i="4"/>
  <c r="K52" i="4" s="1"/>
  <c r="I52" i="4"/>
  <c r="J51" i="4"/>
  <c r="K51" i="4" s="1"/>
  <c r="I51" i="4"/>
  <c r="J50" i="4"/>
  <c r="K50" i="4" s="1"/>
  <c r="I50" i="4"/>
  <c r="J49" i="4"/>
  <c r="K49" i="4" s="1"/>
  <c r="I49" i="4"/>
  <c r="J48" i="4"/>
  <c r="K48" i="4" s="1"/>
  <c r="I48" i="4"/>
  <c r="J47" i="4"/>
  <c r="K47" i="4" s="1"/>
  <c r="I47" i="4"/>
  <c r="J46" i="4"/>
  <c r="K46" i="4" s="1"/>
  <c r="I46" i="4"/>
  <c r="J45" i="4"/>
  <c r="K45" i="4" s="1"/>
  <c r="I45" i="4"/>
  <c r="J44" i="4"/>
  <c r="K44" i="4" s="1"/>
  <c r="I44" i="4"/>
  <c r="J43" i="4"/>
  <c r="K43" i="4" s="1"/>
  <c r="I43" i="4"/>
  <c r="J42" i="4"/>
  <c r="K42" i="4" s="1"/>
  <c r="I42" i="4"/>
  <c r="J41" i="4"/>
  <c r="K41" i="4" s="1"/>
  <c r="I41" i="4"/>
  <c r="J40" i="4"/>
  <c r="K40" i="4" s="1"/>
  <c r="I40" i="4"/>
  <c r="J39" i="4"/>
  <c r="K39" i="4" s="1"/>
  <c r="I39" i="4"/>
  <c r="J38" i="4"/>
  <c r="K38" i="4" s="1"/>
  <c r="I38" i="4"/>
  <c r="J37" i="4"/>
  <c r="K37" i="4" s="1"/>
  <c r="I37" i="4"/>
  <c r="J36" i="4"/>
  <c r="K36" i="4" s="1"/>
  <c r="I36" i="4"/>
  <c r="J35" i="4"/>
  <c r="K35" i="4" s="1"/>
  <c r="I35" i="4"/>
  <c r="J34" i="4"/>
  <c r="K34" i="4" s="1"/>
  <c r="I34" i="4"/>
  <c r="J33" i="4"/>
  <c r="K33" i="4" s="1"/>
  <c r="I33" i="4"/>
  <c r="J32" i="4"/>
  <c r="K32" i="4" s="1"/>
  <c r="I32" i="4"/>
  <c r="J31" i="4"/>
  <c r="K31" i="4" s="1"/>
  <c r="I31" i="4"/>
  <c r="J30" i="4"/>
  <c r="K30" i="4" s="1"/>
  <c r="I30" i="4"/>
  <c r="J29" i="4"/>
  <c r="K29" i="4" s="1"/>
  <c r="I29" i="4"/>
  <c r="J28" i="4"/>
  <c r="K28" i="4" s="1"/>
  <c r="I28" i="4"/>
  <c r="J27" i="4"/>
  <c r="K27" i="4" s="1"/>
  <c r="I27" i="4"/>
  <c r="J26" i="4"/>
  <c r="K26" i="4" s="1"/>
  <c r="I26" i="4"/>
  <c r="J25" i="4"/>
  <c r="K25" i="4" s="1"/>
  <c r="I25" i="4"/>
  <c r="J24" i="4"/>
  <c r="K24" i="4" s="1"/>
  <c r="I24" i="4"/>
  <c r="J23" i="4"/>
  <c r="K23" i="4" s="1"/>
  <c r="I23" i="4"/>
  <c r="J22" i="4"/>
  <c r="K22" i="4" s="1"/>
  <c r="I22" i="4"/>
  <c r="J21" i="4"/>
  <c r="K21" i="4" s="1"/>
  <c r="I21" i="4"/>
  <c r="J20" i="4"/>
  <c r="K20" i="4" s="1"/>
  <c r="I20" i="4"/>
  <c r="J19" i="4"/>
  <c r="K19" i="4" s="1"/>
  <c r="I19" i="4"/>
  <c r="J18" i="4"/>
  <c r="K18" i="4" s="1"/>
  <c r="I18" i="4"/>
  <c r="J17" i="4"/>
  <c r="K17" i="4" s="1"/>
  <c r="I17" i="4"/>
  <c r="J16" i="4"/>
  <c r="K16" i="4" s="1"/>
  <c r="I16" i="4"/>
  <c r="J15" i="4"/>
  <c r="K15" i="4" s="1"/>
  <c r="I15" i="4"/>
  <c r="J14" i="4"/>
  <c r="K14" i="4" s="1"/>
  <c r="I14" i="4"/>
  <c r="J13" i="4"/>
  <c r="K13" i="4" s="1"/>
  <c r="I13" i="4"/>
</calcChain>
</file>

<file path=xl/sharedStrings.xml><?xml version="1.0" encoding="utf-8"?>
<sst xmlns="http://schemas.openxmlformats.org/spreadsheetml/2006/main" count="1856" uniqueCount="1042">
  <si>
    <r>
      <t xml:space="preserve">2024 CCE INDEX data and codebook, v. </t>
    </r>
    <r>
      <rPr>
        <b/>
        <sz val="16"/>
        <color rgb="FFFF0000"/>
        <rFont val="Calibri"/>
        <family val="2"/>
        <scheme val="minor"/>
      </rPr>
      <t>15 November 2024</t>
    </r>
  </si>
  <si>
    <t>This file provides the codebook and full dataset of the 2023 CCE Index, including underlying values and scores.</t>
  </si>
  <si>
    <t>For more details about the methodology and results, please consult the following websites:</t>
  </si>
  <si>
    <t>https://cceindex.kapsarc.org/</t>
  </si>
  <si>
    <t>https://www.kapsarc.org/research/projects/the-circular-carbon-economy-index/</t>
  </si>
  <si>
    <t>Codebook</t>
  </si>
  <si>
    <t>Imputations</t>
  </si>
  <si>
    <t>Coding descriptions</t>
  </si>
  <si>
    <t>2023 CCE INDEX RESULTS</t>
  </si>
  <si>
    <t>CCE Index total and Oil Producers Lens total 2021-2024</t>
  </si>
  <si>
    <t>CCE Performance sub-index 2021-2024</t>
  </si>
  <si>
    <t>CCE Enablers sub-index 2021-2024</t>
  </si>
  <si>
    <t>(CCE Enablers) Policies and regulation dimension 2021-2024</t>
  </si>
  <si>
    <t>(CCE Enablers) Technology, knowledge and innovation dimension 2021-2024</t>
  </si>
  <si>
    <t>(CCE Enablers) Finance and investment dimension 2021-2024</t>
  </si>
  <si>
    <t>(CCE Enablers) Business environment dimension 2021-2024</t>
  </si>
  <si>
    <t>(CCE Enablers) System resilience dimension 2021-2024</t>
  </si>
  <si>
    <t>Macro variables used in the index calculation</t>
  </si>
  <si>
    <t>Citation</t>
  </si>
  <si>
    <t>This document should be cited as follows: Luomi, Mari, Fatih Yilmaz, and Hind Aldhuwaihi. 2024. Circular Carbon Economy Index 2024. Database and codebook. November 2024. https://cceindex.kapsarc.org/cceindex/downloads</t>
  </si>
  <si>
    <t>About the CCE Index project</t>
  </si>
  <si>
    <t xml:space="preserve">The Circular Carbon Economy (CCE) Index project seeks to expand and add rigor to the conceptual basis of the concept of CCE, as well as its practical operationalization, by developing a robust quantitative framework to measure country performance and progress toward it. </t>
  </si>
  <si>
    <t>The resulting CCE Index is a composite indicator that measures various dimensions of the CCE in a national context, across countries. Its main foci are current performance and enabling factors for future progress.</t>
  </si>
  <si>
    <t xml:space="preserve">The CCE Index has two main functions: first, the Index is intended to enable further discussions around ways to identify, measure and compare countries’ strengths and weaknesses in terms of the CCE, and to help pinpoint areas where progress is already well underway </t>
  </si>
  <si>
    <t xml:space="preserve">and where further policy efforts are needed or could be beneficial. Second, the Index promotes further understanding of the CCE concept and the overall idea of adopting a holistic approach to managing emissions across energy systems and economies and to achieving </t>
  </si>
  <si>
    <t>carbon circularity. The project also seeks to support discussions within and among interested countries and stakeholders, on ways to measure, and advance toward, CCEs.</t>
  </si>
  <si>
    <r>
      <t xml:space="preserve">The </t>
    </r>
    <r>
      <rPr>
        <b/>
        <sz val="10"/>
        <color theme="1"/>
        <rFont val="Calibri"/>
        <family val="2"/>
        <scheme val="minor"/>
      </rPr>
      <t>complete CCE Index methodology</t>
    </r>
    <r>
      <rPr>
        <sz val="10"/>
        <color theme="1"/>
        <rFont val="Calibri"/>
        <family val="2"/>
        <scheme val="minor"/>
      </rPr>
      <t xml:space="preserve"> is contained in: Mari Luomi, Fatih Yilmaz and Thamir Alshehri. 2021.</t>
    </r>
    <r>
      <rPr>
        <i/>
        <sz val="10"/>
        <color theme="1"/>
        <rFont val="Calibri"/>
        <family val="2"/>
        <scheme val="minor"/>
      </rPr>
      <t xml:space="preserve"> The Circular Carbon Economy Index 2021 – Methodology</t>
    </r>
    <r>
      <rPr>
        <sz val="10"/>
        <color theme="1"/>
        <rFont val="Calibri"/>
        <family val="2"/>
        <scheme val="minor"/>
      </rPr>
      <t>. KAPSARC Methodology Paper. Riyadh: KAPSARC. Doi: 10.30573/KS--2021-MP02</t>
    </r>
  </si>
  <si>
    <t>https://www.kapsarc.org/research/publications/the-circular-carbon-economy-index-2021-methodology/</t>
  </si>
  <si>
    <r>
      <t xml:space="preserve">The </t>
    </r>
    <r>
      <rPr>
        <b/>
        <sz val="10"/>
        <color theme="1"/>
        <rFont val="Calibri"/>
        <family val="2"/>
        <scheme val="minor"/>
      </rPr>
      <t>CCE Index online porta</t>
    </r>
    <r>
      <rPr>
        <sz val="10"/>
        <color theme="1"/>
        <rFont val="Calibri"/>
        <family val="2"/>
        <scheme val="minor"/>
      </rPr>
      <t>l (https://cceindex.kapsarc.org) presents the results of the latest CCE Index edition. It also contains a Lab section for advanced users, and all publications and other resources related to the current and past CCE Index editions.</t>
    </r>
  </si>
  <si>
    <r>
      <rPr>
        <b/>
        <sz val="10"/>
        <color theme="1"/>
        <rFont val="Calibri"/>
        <family val="2"/>
        <scheme val="minor"/>
      </rPr>
      <t>Further reports and analysis</t>
    </r>
    <r>
      <rPr>
        <sz val="10"/>
        <color theme="1"/>
        <rFont val="Calibri"/>
        <family val="2"/>
        <scheme val="minor"/>
      </rPr>
      <t xml:space="preserve"> are available via the CCE Index web portal downloads section: </t>
    </r>
  </si>
  <si>
    <t>https://cceindex.kapsarc.org/cceindex/downloads</t>
  </si>
  <si>
    <r>
      <t>The</t>
    </r>
    <r>
      <rPr>
        <b/>
        <sz val="10"/>
        <color theme="1"/>
        <rFont val="Calibri"/>
        <family val="2"/>
        <scheme val="minor"/>
      </rPr>
      <t xml:space="preserve"> International Technical Advisory Committee</t>
    </r>
    <r>
      <rPr>
        <sz val="10"/>
        <color theme="1"/>
        <rFont val="Calibri"/>
        <family val="2"/>
        <scheme val="minor"/>
      </rPr>
      <t>, with five members representing a diversity of expertise, regions and backgrounds, supports efforts to ensure the robustness and quality of the index methodology and framework: https://cceindex.kapsarc.org/cceindex/itac</t>
    </r>
  </si>
  <si>
    <t>About KAPSARC</t>
  </si>
  <si>
    <t xml:space="preserve">The King Abdullah Petroleum Studies and Research Center (KAPSARC) is a non-profit global institution dedicated to independent research into energy economics, policy, technology and the environment across all types of energy. KAPSARC’s mandate is to advance </t>
  </si>
  <si>
    <t>the understanding of energy challenges and opportunities facing the world today and tomorrow, through unbiased, independent, and high-caliber research for the benefit of society. KAPSARC is located in Riyadh, Saudi Arabia.</t>
  </si>
  <si>
    <t>Legal notice</t>
  </si>
  <si>
    <t>© Copyright 2024 King Abdullah Petroleum Studies and Research Center (“KAPSARC”).</t>
  </si>
  <si>
    <t>This Document (and any information, data or materials contained therein) (the“Document”) shall not be used without the proper attribution to KAPSARC. The Document shall not be reproduced, in whole or in part, without the written permission of KAPSARC.</t>
  </si>
  <si>
    <t>KAPSARC makes no warranty, representation or undertaking whether expressed or implied, nor does it assume any legal liability, whether direct or indirect, or responsibility for the accuracy, completeness, or usefulness of any information that is contained in the Document.</t>
  </si>
  <si>
    <t>Nothing in the Document constitutes or shall be implied to constitute advice, recommendation or option. The views and opinions expressed in this publication are those of the authors and do not necessarily reflect the official views or position of KAPSARC.</t>
  </si>
  <si>
    <t>2024 CCE Index codebook</t>
  </si>
  <si>
    <t>2024 CCE Index</t>
  </si>
  <si>
    <t>2023 CCE Index</t>
  </si>
  <si>
    <t>2022 CCE Index</t>
  </si>
  <si>
    <t>2021 CCE Index</t>
  </si>
  <si>
    <t>Sub-index</t>
  </si>
  <si>
    <t>Sub-dimension</t>
  </si>
  <si>
    <t xml:space="preserve"> Indicator name</t>
  </si>
  <si>
    <t>Indicator
description</t>
  </si>
  <si>
    <t>Indicator code</t>
  </si>
  <si>
    <t>Units</t>
  </si>
  <si>
    <t>Source</t>
  </si>
  <si>
    <t>URL</t>
  </si>
  <si>
    <t xml:space="preserve">Year(s) of data
- 2024 CCE Index </t>
  </si>
  <si>
    <t> Availability
- 2024 CCE Index</t>
  </si>
  <si>
    <t xml:space="preserve">Year(s) of data
- 2023 CCE Index </t>
  </si>
  <si>
    <t> Availability
- 2023 CCE Index</t>
  </si>
  <si>
    <t xml:space="preserve">Year(s) of data
- 2022 CCE Index </t>
  </si>
  <si>
    <t> Availability
- 2022 CCE Index</t>
  </si>
  <si>
    <t>Year(s) of data - 
2021 CCE Index</t>
  </si>
  <si>
    <t> Availability
- 2021 CCE Index</t>
  </si>
  <si>
    <t>Indicator direction</t>
  </si>
  <si>
    <t>Min.</t>
  </si>
  <si>
    <t> Max.</t>
  </si>
  <si>
    <t xml:space="preserve">Min.
 justification </t>
  </si>
  <si>
    <t>Max. 
justification</t>
  </si>
  <si>
    <t>Indicator
rationale</t>
  </si>
  <si>
    <t>Methodological
notes</t>
  </si>
  <si>
    <t xml:space="preserve">PERFOR-MANCE   </t>
  </si>
  <si>
    <t xml:space="preserve"> (n/a)</t>
  </si>
  <si>
    <t>Energy efficiency</t>
  </si>
  <si>
    <t>Primary energy intensity of the GDP at purchasing power parities</t>
  </si>
  <si>
    <t>pf_ee</t>
  </si>
  <si>
    <t>koe/2015 US$ PPP</t>
  </si>
  <si>
    <t>Enerdata (2024)</t>
  </si>
  <si>
    <t>https://global-energy-data.enerdata.net/database/</t>
  </si>
  <si>
    <t>↓</t>
  </si>
  <si>
    <t>Average of bottom-5 performers</t>
  </si>
  <si>
    <t>Average of top-5 performers</t>
  </si>
  <si>
    <r>
      <t xml:space="preserve">Energy intensity is the most commonly-used measure of energy efficiency, which in turn helps </t>
    </r>
    <r>
      <rPr>
        <i/>
        <sz val="13"/>
        <rFont val="Calibri"/>
        <family val="2"/>
        <scheme val="minor"/>
      </rPr>
      <t xml:space="preserve">reduce </t>
    </r>
    <r>
      <rPr>
        <sz val="13"/>
        <rFont val="Calibri"/>
        <family val="2"/>
        <scheme val="minor"/>
      </rPr>
      <t>CO2/GHG emissions.</t>
    </r>
  </si>
  <si>
    <t>Data from Enerdata, International Energy Agency and others</t>
  </si>
  <si>
    <t>Renewable energy</t>
  </si>
  <si>
    <t xml:space="preserve">Share of renewables in total primary consumption (excluding firewood and waste) </t>
  </si>
  <si>
    <t xml:space="preserve">pf_renew </t>
  </si>
  <si>
    <t>%</t>
  </si>
  <si>
    <t>↑</t>
  </si>
  <si>
    <r>
      <t xml:space="preserve">Renewable energy is a key contributor to circular carbon economies as it helps </t>
    </r>
    <r>
      <rPr>
        <i/>
        <sz val="13"/>
        <rFont val="Calibri"/>
        <family val="2"/>
        <scheme val="minor"/>
      </rPr>
      <t xml:space="preserve">reduce </t>
    </r>
    <r>
      <rPr>
        <sz val="13"/>
        <rFont val="Calibri"/>
        <family val="2"/>
        <scheme val="minor"/>
      </rPr>
      <t>(non-bio renewables) and</t>
    </r>
    <r>
      <rPr>
        <i/>
        <sz val="13"/>
        <rFont val="Calibri"/>
        <family val="2"/>
        <scheme val="minor"/>
      </rPr>
      <t xml:space="preserve"> recycle </t>
    </r>
    <r>
      <rPr>
        <sz val="13"/>
        <rFont val="Calibri"/>
        <family val="2"/>
        <scheme val="minor"/>
      </rPr>
      <t>(bio renewables) CO2/GHG emissions.</t>
    </r>
  </si>
  <si>
    <t>Sources covered are: hydroelectricity, wind, solar, geothermal and tidal electricity, geothermal and solar heat, biogas and biofuels. Data is for primary consumption, except for biogas and biofuels, for which data is for domestic consumption. Data from Enerdata, International Energy Agency and others. Negative values were excluded when calculating the scoring scale minimum.</t>
  </si>
  <si>
    <t xml:space="preserve">Electrification </t>
  </si>
  <si>
    <t>Share of electricity in total final energy consumption</t>
  </si>
  <si>
    <t>pf_electricity</t>
  </si>
  <si>
    <t xml:space="preserve">Electrifying sectors beyond the power sector, including transport and heating (e.g., via electric vehicles and heat pumps) with modern renewable energy, is considered crucial for reducing emissions. At present, renewable energy is mainly used for power generation. </t>
  </si>
  <si>
    <t>Data from Enerdata, International Energy Agency and others.</t>
  </si>
  <si>
    <t>Nuclear energy</t>
  </si>
  <si>
    <t>Share of nuclear electricity in primary consumption</t>
  </si>
  <si>
    <t>pf_nuclear</t>
  </si>
  <si>
    <r>
      <t xml:space="preserve">Nuclear energy contributes to circular carbon economies by helping to </t>
    </r>
    <r>
      <rPr>
        <i/>
        <sz val="13"/>
        <rFont val="Calibri"/>
        <family val="2"/>
        <scheme val="minor"/>
      </rPr>
      <t>reduce</t>
    </r>
    <r>
      <rPr>
        <sz val="13"/>
        <rFont val="Calibri"/>
        <family val="2"/>
        <scheme val="minor"/>
      </rPr>
      <t xml:space="preserve"> emissions.</t>
    </r>
  </si>
  <si>
    <t>Data from Enerdata and International Energy Agency</t>
  </si>
  <si>
    <t>Fuel switching</t>
  </si>
  <si>
    <t>Change in the share of oil and coal in electricity production over a five-year period, and overall share of oil and coal in electricity production at the end of the period</t>
  </si>
  <si>
    <t>pf_fswitching</t>
  </si>
  <si>
    <t>percent points/%</t>
  </si>
  <si>
    <t>2017-2022</t>
  </si>
  <si>
    <t>2016-2021</t>
  </si>
  <si>
    <t>2015-2020</t>
  </si>
  <si>
    <t>2014-2019</t>
  </si>
  <si>
    <t>Technical limit (increase in coal/oil  ≠ switching)</t>
  </si>
  <si>
    <t>Average of top-5 performers (1 outlier excluded)</t>
  </si>
  <si>
    <r>
      <t xml:space="preserve">Switching towards lower-carbon energy sources helps avoid and </t>
    </r>
    <r>
      <rPr>
        <i/>
        <sz val="13"/>
        <rFont val="Calibri"/>
        <family val="2"/>
        <scheme val="minor"/>
      </rPr>
      <t>reduce</t>
    </r>
    <r>
      <rPr>
        <sz val="13"/>
        <rFont val="Calibri"/>
        <family val="2"/>
        <scheme val="minor"/>
      </rPr>
      <t xml:space="preserve"> emissions, and is therefore is crucial in transitions toward circular carbon economies. Most changes are currently happening in the power sector. In the CCE Index, the fuel switching indicator also acts as a control for electrification, as it penalises countries with high shares of coal and oil in the power mix.</t>
    </r>
  </si>
  <si>
    <t xml:space="preserve">Data from Enerdata, International Energy Agency and others. In order to reward countries that already were at low shares of high-carbon electrificy generation sources at the start of the measurement period, 1/3 of the score is comprised by the level of oil and coal at the start of the measurement period (%). 2/3 is comprised by the switch away from oil and coal (percent points). </t>
  </si>
  <si>
    <t xml:space="preserve"> </t>
  </si>
  <si>
    <t xml:space="preserve">Natural sinks </t>
  </si>
  <si>
    <t>Forest area as a proportion of total land area (%); and ecosystem services, including carbon sequestration and storage, biodiversity habitat, nutrient cycling, and coastal protection (from the Environmental Performance Index)</t>
  </si>
  <si>
    <t>pf_natlsinks</t>
  </si>
  <si>
    <t>%/score 0-100</t>
  </si>
  <si>
    <t>UN-DESA/FAO and FAOSTAT (2024)</t>
  </si>
  <si>
    <t>https://unstats.un.org/sdgs/dataportal</t>
  </si>
  <si>
    <t>Average of bottom-5 performers (3 outliers excluded)</t>
  </si>
  <si>
    <r>
      <t xml:space="preserve">Net carbon stored in natural sinks contributes to the </t>
    </r>
    <r>
      <rPr>
        <i/>
        <sz val="13"/>
        <rFont val="Calibri"/>
        <family val="2"/>
        <scheme val="minor"/>
      </rPr>
      <t>remove</t>
    </r>
    <r>
      <rPr>
        <sz val="13"/>
        <rFont val="Calibri"/>
        <family val="2"/>
        <scheme val="minor"/>
      </rPr>
      <t xml:space="preserve"> pillar of the circular carbon economy. It is important to keep in mind that nature-based solutions run the risk of  releasing carbon into the atmosphere through fires, for example, which is why they are considered an important complementary option in support of CCEs.</t>
    </r>
  </si>
  <si>
    <t xml:space="preserve">The Environmental Performance Index's Ecosystem Services (ECS) issue category recognizes the important services ecosystems provide to human and environmental well-being, including carbon sequestration and storage, biodiversity habitat, nutrient cycling, and coastal protection. It consists of three indicators to evaluate the state of these ecosystems: tree cover loss, grassland loss, and wetland loss. In order to reward countries for both the relative size of their natural sinks and how these are managed, 1/3 of the score is comprised by forest area (%). 2/3 is comprised by the ECS score. </t>
  </si>
  <si>
    <t>Wolf et al., (2024)</t>
  </si>
  <si>
    <t>https://epi.yale.edu/</t>
  </si>
  <si>
    <t>124 (1 imputed)</t>
  </si>
  <si>
    <t>Existing indicator/ index scoring range</t>
  </si>
  <si>
    <t xml:space="preserve">Carbon capture, utilization and storage </t>
  </si>
  <si>
    <t xml:space="preserve">Total capture capacity of CCUS projects (operational, in construction, advanced development and early development, in evaluation) </t>
  </si>
  <si>
    <t>pf_ccus</t>
  </si>
  <si>
    <t>ktCO2/year/GDP 2019-2022, bn current  US$</t>
  </si>
  <si>
    <t>Bloomberg (2023)</t>
  </si>
  <si>
    <t>https://www.bnef.com/</t>
  </si>
  <si>
    <t>Through 2023 (announcement year)</t>
  </si>
  <si>
    <t>48 (77 imputed as 0)</t>
  </si>
  <si>
    <t>Through 2022 (announcement year)</t>
  </si>
  <si>
    <t>Through 2021 (announcement year)</t>
  </si>
  <si>
    <t>Through 2020 (announcement year)</t>
  </si>
  <si>
    <t>Average of top-5 performers (2 outliers excluded)</t>
  </si>
  <si>
    <r>
      <t xml:space="preserve">Carbon capture, utilization and storage (CCUS) contributes to circular carbon economies via the </t>
    </r>
    <r>
      <rPr>
        <i/>
        <sz val="13"/>
        <rFont val="Calibri"/>
        <family val="2"/>
        <scheme val="minor"/>
      </rPr>
      <t>reduce</t>
    </r>
    <r>
      <rPr>
        <sz val="13"/>
        <rFont val="Calibri"/>
        <family val="2"/>
        <scheme val="minor"/>
      </rPr>
      <t xml:space="preserve"> and </t>
    </r>
    <r>
      <rPr>
        <i/>
        <sz val="13"/>
        <rFont val="Calibri"/>
        <family val="2"/>
        <scheme val="minor"/>
      </rPr>
      <t xml:space="preserve">remove </t>
    </r>
    <r>
      <rPr>
        <sz val="13"/>
        <rFont val="Calibri"/>
        <family val="2"/>
        <scheme val="minor"/>
      </rPr>
      <t>pillar.</t>
    </r>
  </si>
  <si>
    <t>Data has been collected from press releases, inter alia. Pilot and demonstration, completed and cancelled projects, projects with operations suspended and pre-construction projects on hold, as well as capture-only projects have been excluded. Projects labelled with a blank status are included. The data is based on the announced capture capacity, CO2 metric tons/year.</t>
  </si>
  <si>
    <t>Clean hydrogen</t>
  </si>
  <si>
    <t xml:space="preserve">Total capacity of clean hydrogen projects (operational, financing secured/under construction, permits obtained, planned/announced, announced pipeline)
</t>
  </si>
  <si>
    <t>pf_h2</t>
  </si>
  <si>
    <t>Thousand metric tons of H2/GDP 2019-2022, bn current  US$</t>
  </si>
  <si>
    <t>62 (63 imputed as 0)</t>
  </si>
  <si>
    <t>Average of top-5 performers (3 outliers excluded)</t>
  </si>
  <si>
    <r>
      <t xml:space="preserve">Clean hydrogen contributes to circular carbon economies by helping </t>
    </r>
    <r>
      <rPr>
        <i/>
        <sz val="13"/>
        <rFont val="Calibri"/>
        <family val="2"/>
        <scheme val="minor"/>
      </rPr>
      <t>reduce</t>
    </r>
    <r>
      <rPr>
        <sz val="13"/>
        <rFont val="Calibri"/>
        <family val="2"/>
        <scheme val="minor"/>
      </rPr>
      <t xml:space="preserve"> emissions. The main types represented in the database used are green and blue.</t>
    </r>
  </si>
  <si>
    <t>Data has been collected from press releases. Coverage is for projects that released sufficient information in a press release and are at least one megawatt in size. Decommissioned and abandoned projects, and projects with operations suspended have been excluded. Projects with announcement status 'unknown' were also included. The data is based on BNEF's estimated hydrogen output, metric tons/year when 'nameplate output' estimates were not available.</t>
  </si>
  <si>
    <t>OIL 
PRO-DUCERS LENS</t>
  </si>
  <si>
    <t>Performance</t>
  </si>
  <si>
    <r>
      <t>Carbon intensity of crude oil and gas production</t>
    </r>
    <r>
      <rPr>
        <sz val="13"/>
        <color rgb="FFFF0000"/>
        <rFont val="Calibri"/>
        <family val="2"/>
        <scheme val="minor"/>
      </rPr>
      <t xml:space="preserve">
</t>
    </r>
  </si>
  <si>
    <t>Upstream carbon dioxide intensity weighted by energy output of oil and gas produced</t>
  </si>
  <si>
    <t>pf_op_co2int</t>
  </si>
  <si>
    <t xml:space="preserve">gCO2/MJ O&amp;G produced </t>
  </si>
  <si>
    <t>RMI (2023)</t>
  </si>
  <si>
    <t>https://ociplus.rmi.org/</t>
  </si>
  <si>
    <t>Average of bottom-3 performers (1 outlier excluded)</t>
  </si>
  <si>
    <t>Average of top-3 performers (1 outlier excluded)</t>
  </si>
  <si>
    <r>
      <t xml:space="preserve">Lower carbon intensity of crude oil production contributes to the </t>
    </r>
    <r>
      <rPr>
        <i/>
        <sz val="13"/>
        <rFont val="Calibri"/>
        <family val="2"/>
        <scheme val="minor"/>
      </rPr>
      <t>reduce</t>
    </r>
    <r>
      <rPr>
        <sz val="13"/>
        <rFont val="Calibri"/>
        <family val="2"/>
        <scheme val="minor"/>
      </rPr>
      <t xml:space="preserve"> pillar of the circular carbon economy and is a direct measure of carbon circularity in industry.</t>
    </r>
  </si>
  <si>
    <t>The indicator attributes a weight to upstream carbon dioxide intensity (gCO2/MJ O&amp;G produced) of all oil types for which data is available, which is based on their relative share of the total energy output of oil and gas produced (MJ/d) per year.The data was retrieved from the OCI+ database in July 2024.</t>
  </si>
  <si>
    <t xml:space="preserve">Flaring intensity of oil production
</t>
  </si>
  <si>
    <t>Gas flared per barrel of oil produced</t>
  </si>
  <si>
    <t>pf_op_flaring</t>
  </si>
  <si>
    <t>m3/b</t>
  </si>
  <si>
    <t>World Bank (2024)</t>
  </si>
  <si>
    <t>https://www.ggfrdata.org/#indicators-by-country</t>
  </si>
  <si>
    <t>Average of bottom-3 performers (2 outliers excluded)</t>
  </si>
  <si>
    <t>Average of top-3 performers 1 outlier excluded)</t>
  </si>
  <si>
    <r>
      <t xml:space="preserve">The less flaring the oil industry generates, the better it is delivering towards both the </t>
    </r>
    <r>
      <rPr>
        <i/>
        <sz val="13"/>
        <rFont val="Calibri"/>
        <family val="2"/>
        <scheme val="minor"/>
      </rPr>
      <t>reduce</t>
    </r>
    <r>
      <rPr>
        <sz val="13"/>
        <rFont val="Calibri"/>
        <family val="2"/>
        <scheme val="minor"/>
      </rPr>
      <t xml:space="preserve"> pillar of circular carbon economies and capturing value from this natural resource.</t>
    </r>
  </si>
  <si>
    <t>Intensity of fugitive methane emissions from fossil fuel production</t>
  </si>
  <si>
    <t>Fugitive methane emissions from fossil fuel industry/total fossil fuel production</t>
  </si>
  <si>
    <t>pf_op_ch4fug</t>
  </si>
  <si>
    <t>ktCO2eq/mtoe</t>
  </si>
  <si>
    <t>IEA (2024)</t>
  </si>
  <si>
    <t>http://wds.iea.org/</t>
  </si>
  <si>
    <t>29 (1 imputed)</t>
  </si>
  <si>
    <t xml:space="preserve">Average of bottom-3 performers </t>
  </si>
  <si>
    <r>
      <t xml:space="preserve">The less fugitive emissions the fossil fuel industry generates, the better it is delivers on both the </t>
    </r>
    <r>
      <rPr>
        <i/>
        <sz val="13"/>
        <rFont val="Calibri"/>
        <family val="2"/>
        <scheme val="minor"/>
      </rPr>
      <t>reduce</t>
    </r>
    <r>
      <rPr>
        <sz val="13"/>
        <rFont val="Calibri"/>
        <family val="2"/>
        <scheme val="minor"/>
      </rPr>
      <t xml:space="preserve"> pillar of circular carbon economies and capturing value from these natural resources.</t>
    </r>
  </si>
  <si>
    <t>Fugitive methane emissions include those from production, flaring, venting, transmission and distribution. Fossil fuel production includes coal, peat, oil and natural gas. This indicator is calculated from: World GHG Emissions from Fuel Combustion (total fugitive CH4); and World Energy Balances (production of all types of fossil fuels)</t>
  </si>
  <si>
    <t>Carbon intensity of manufacturing value added</t>
  </si>
  <si>
    <t>CO2 emissions per unit of manufacturing value added</t>
  </si>
  <si>
    <t>pf_op_co2mva</t>
  </si>
  <si>
    <t>kgCO2/constant 2015 US$</t>
  </si>
  <si>
    <t xml:space="preserve">UNSTATS (2024)/ UNIDO and IEA </t>
  </si>
  <si>
    <t>Average of bottom-3 performers</t>
  </si>
  <si>
    <t>Average of top-3 performers</t>
  </si>
  <si>
    <t>This indicator measures the carbon intensity of the energy mix used in the manufacturing sector, the structure of the sector, the energy efficiency of production technologies, and the economic value of the various outputs.</t>
  </si>
  <si>
    <t>As a sectoral indicator, CO2 emissions per unit of manufacturing value added, focuses on the carbon intensity of the economic output from manufacturing. Ways to improve performance on the indicator include higher levels of industrialisation, structural changes in the industry and product diversification. Data from UNIDO and IEA.</t>
  </si>
  <si>
    <t>Value added of chemical industry</t>
  </si>
  <si>
    <t>Value added of chemical industry as a share of the GDP</t>
  </si>
  <si>
    <t>pf_op_chemval</t>
  </si>
  <si>
    <t>https://data.worldbank.org/indicator/NV.MNF.CHEM.ZS.UN</t>
  </si>
  <si>
    <t>18 (12 imputed)</t>
  </si>
  <si>
    <t>22 (8 imputed)</t>
  </si>
  <si>
    <t>25 (5 imputed)</t>
  </si>
  <si>
    <t>This indicator acts as an infrastructure-based proxy for circular carbon economy-related value generation.</t>
  </si>
  <si>
    <t>Data from UNIDO. Share of value added from the GDP also obtained via World Bank. Value added in manufacturing is the sum of gross output less the value of intermediate inputs used in production for industries classified in ISIC major division D. Chemicals correspond to ISIC division 24. Angola and Nigeria have been imputed based on the values for Egypt as the only lower middle income country with data from the African continent included in the OPL.</t>
  </si>
  <si>
    <t>ENABLERS</t>
  </si>
  <si>
    <t>Policies and regulation</t>
  </si>
  <si>
    <t>Policy and regulatory support to energy efficiency and renewable energy</t>
  </si>
  <si>
    <t>Regulatory Indicators for Sustainable Energy (RISE) indicators for energy efficiency and renewable energy</t>
  </si>
  <si>
    <t xml:space="preserve">eb_pol_rise </t>
  </si>
  <si>
    <t>Score 0-100 (average of the two)</t>
  </si>
  <si>
    <t>World Bank and ESMAP (2023)</t>
  </si>
  <si>
    <t>https://rise.worldbank.org/scores</t>
  </si>
  <si>
    <t>125</t>
  </si>
  <si>
    <t>The RISE indicators provide a record of laws, regulations, and policies enacted. They are designed as a precursor of progress in renewables deployment, energy efficiency and related investments.</t>
  </si>
  <si>
    <t>The indicator value is the average of the RISE renewable energy and energy efficiency scores.</t>
  </si>
  <si>
    <t xml:space="preserve">Carbon capture and storage policy </t>
  </si>
  <si>
    <t>CCS Policy Indicator (from the CCS Readiness Index)</t>
  </si>
  <si>
    <t>eb_pol_ccs</t>
  </si>
  <si>
    <t xml:space="preserve">Score 0-100 </t>
  </si>
  <si>
    <t>Global CCS Institute (2023)</t>
  </si>
  <si>
    <t>https://co2re.co/</t>
  </si>
  <si>
    <t>89 (36 imputed)</t>
  </si>
  <si>
    <t>84 (41 imputed</t>
  </si>
  <si>
    <t>The Policy Indicator assesses CCS-specific policy measures, including broader implicit support through measures including emission reduction targets, carbon pricing and project funding.</t>
  </si>
  <si>
    <t xml:space="preserve">Natural sinks protection policies </t>
  </si>
  <si>
    <t>Average proportion of terrestrial, freshwater, marine and mountain key biodiversity areas covered by protected areas</t>
  </si>
  <si>
    <t>eb_pol_kbas</t>
  </si>
  <si>
    <t>% (average of four)</t>
  </si>
  <si>
    <t>UN DESA (2024)/ BirdLife International, IUCN and UNEP-WCMC (2024)</t>
  </si>
  <si>
    <t>Average of bottom-5 performers (2 outliers excluded)</t>
  </si>
  <si>
    <t xml:space="preserve">Protected areas play a significant role in sequestering carbon. Based on some estimates, they sequester one-fifth of the carbon sequestered by all land ecosystems annually. </t>
  </si>
  <si>
    <t>For countries without data for one or more components, an average of the existing values has been used.</t>
  </si>
  <si>
    <t>Reporting of emissions</t>
  </si>
  <si>
    <t>Fulfilment of reporting obligations under the UNFCCC</t>
  </si>
  <si>
    <t>eb_pol_mrv</t>
  </si>
  <si>
    <t>Reports/
required reports (pre-rescaled score 0-1)</t>
  </si>
  <si>
    <t>UNFCCC (2024)</t>
  </si>
  <si>
    <t>https://unfccc.int/Transparency</t>
  </si>
  <si>
    <t>Jun 2024 (status)</t>
  </si>
  <si>
    <t>Aug 2023 (status)</t>
  </si>
  <si>
    <t>Jul 2022 (status)</t>
  </si>
  <si>
    <t>Jul 2021 (status)</t>
  </si>
  <si>
    <t xml:space="preserve">Technical minimum </t>
  </si>
  <si>
    <t xml:space="preserve">Technical maximum </t>
  </si>
  <si>
    <t>Measuring, reporting and verifying emissions is a fundamental pre-requisite for effective, data-driven policy.</t>
  </si>
  <si>
    <t xml:space="preserve">Under the UNFCCC, Annex I (developed) and non-Annex I (developing) countries are required to submit various reports and participated in periodic reviews/analyses of these reports. Reporting requirements and the timetables are at the moment still bifurcated for developed and developing countries. By mid-2023, developed countries should have submitted 8 national communications and 5 biennial reports. Developing countries should have (in most cases) submitted 6 national communications and 5 biennial reports. </t>
  </si>
  <si>
    <t>Net-zero commitment</t>
  </si>
  <si>
    <t>Net-zero commitment by national and subnational governments, differentiated based on levels of commitment and government</t>
  </si>
  <si>
    <t>eb_pol_cpol</t>
  </si>
  <si>
    <t>Score 0-1</t>
  </si>
  <si>
    <t>ECIU et al. (2024)</t>
  </si>
  <si>
    <t>https://zerotracker.net/</t>
  </si>
  <si>
    <t>102 (23 imputed as 0)</t>
  </si>
  <si>
    <t>Jul 2023 (status)</t>
  </si>
  <si>
    <t>102 (29 imputed as 0)</t>
  </si>
  <si>
    <t xml:space="preserve">High policy ambition is necessary for guiding investments and markets and providing direction for implementation. </t>
  </si>
  <si>
    <t>This indicator is based on the Net Zero Tracker. Countries can achieve a maximum score of 1. For national-level targets, scores are given as follows: achieved or in law: 1; in policy document: 0.8; declaration or pledge: 0.6; proposed or in discussion 0.2. Subnational targets receive a lower weight, as follows: half weight for regional level (only highest score counts); and one fourth weight for city level (only highest score counts). Qualifying target types are: net zero, GHG neutral(ity), carbon neutral(ity), climate neutral, zero emissions, zero carbon, and climate positive.</t>
  </si>
  <si>
    <t xml:space="preserve">Techno-logy, knowledge and innovation </t>
  </si>
  <si>
    <t>Research and development expenditure</t>
  </si>
  <si>
    <t xml:space="preserve">Research and development expenditure </t>
  </si>
  <si>
    <t>eb_tki_rd</t>
  </si>
  <si>
    <t>% of GDP</t>
  </si>
  <si>
    <t>UNESCO Institute for Statistics (2024)</t>
  </si>
  <si>
    <t>http://uis.unesco.org/</t>
  </si>
  <si>
    <t>2018-2022
 (latest)</t>
  </si>
  <si>
    <t>91  (34 imputed)</t>
  </si>
  <si>
    <t>2017-2021
 (latest)</t>
  </si>
  <si>
    <t>93 (32 imputed)</t>
  </si>
  <si>
    <t>2016-2020
 (latest)</t>
  </si>
  <si>
    <t>96 (29 imputed)</t>
  </si>
  <si>
    <t>2015-2019
 (latest)</t>
  </si>
  <si>
    <t>100 (25 imputed)</t>
  </si>
  <si>
    <t>R&amp;D expenditure is as a proxy for measuring public finance inputs into creating knowledge and fostering innovation around technology and other solutions that support circular carbon economies.</t>
  </si>
  <si>
    <t>Clean energy technology patents</t>
  </si>
  <si>
    <t>WIPO patent applications by origin from IPC Green Inventory category 'alternative energy production', sum of 5 latest years</t>
  </si>
  <si>
    <t>eb_tki_pate</t>
  </si>
  <si>
    <t>Per 1,000,000 popu-lation (2019-2022)</t>
  </si>
  <si>
    <t>WIPO (2024)</t>
  </si>
  <si>
    <t>Data received  from WIPO</t>
  </si>
  <si>
    <t>2019-2023</t>
  </si>
  <si>
    <t>83 (42 imputed as 0)</t>
  </si>
  <si>
    <t>2018-2022</t>
  </si>
  <si>
    <t>2017-2021</t>
  </si>
  <si>
    <t xml:space="preserve">2016-2020 </t>
  </si>
  <si>
    <t>Clean energy technology patent applications measure the knowledge and innovation outputs around technology and other solutions that support the circularity of carbon in the economy.</t>
  </si>
  <si>
    <t>Patent categories included are: fuel cells, solar energy, wind energy, geothermal energy, pyrolysis or gasification of biomass, integrated gasification combined cycle, ocean thermal energy conversion, other production or use of heat not derived from combustion, and devices for producing mechanical power from muscle energy.</t>
  </si>
  <si>
    <t>Academic research intensity</t>
  </si>
  <si>
    <t xml:space="preserve">Nature Index, 'share' </t>
  </si>
  <si>
    <t>eb_tki_nindex</t>
  </si>
  <si>
    <t>Springer Nature (2023)</t>
  </si>
  <si>
    <t>https://www.nature.com/nature-index/</t>
  </si>
  <si>
    <t>Academic research is a proxy for the knowledge creation and dissemination activities that contribute to the development and wide application of CCE-related technologies. Academic research forms the basis for most technological innovations, and also spreads globally, benefiting other countries.</t>
  </si>
  <si>
    <t xml:space="preserve">The Nature Index measures counts of high-quality research outputs in the previous calendar year. A country’s 'Share' takes into account the percentage of authors from that institution or country/region and the number of affiliated institutions per article. For calculation of the Share, all authors are considered to have contributed equally to the article. The maximum combined Share for any article is 1.0. </t>
  </si>
  <si>
    <t>University and industry technical collaboration</t>
  </si>
  <si>
    <t>University/industry research collaboration</t>
  </si>
  <si>
    <t>eb_tki_unvindcol</t>
  </si>
  <si>
    <t>Score 0-100</t>
  </si>
  <si>
    <t>WIPO (2023)</t>
  </si>
  <si>
    <t xml:space="preserve">https://www.globalinnovationindex.org/analysis-indicator </t>
  </si>
  <si>
    <t>117 (8 imputed)</t>
  </si>
  <si>
    <t>115 (10 imputed)</t>
  </si>
  <si>
    <t>116 (9 imputed)</t>
  </si>
  <si>
    <t>This indicator measures the extent of university-industry collaboration, which can generate innovative solutions to complex problems, such as industrial adaptation to global energy transitions. It is also key for incubating talent and innovation and the commercial mainstreaming of new technologies.</t>
  </si>
  <si>
    <t>The variable is based on average expert answers to the survey question: To what extent do business and universities collaborate on research and development (R&amp;D) in your country? (1 = Do not collaborate at all; 7 = Collaborate extensively)</t>
  </si>
  <si>
    <t>Medium and high-tech industry’s contribution to the economy</t>
  </si>
  <si>
    <t>Medium and high-tech industry value added (of total manufacturing value added)</t>
  </si>
  <si>
    <t>eb_tki_iva</t>
  </si>
  <si>
    <t>UNIDO (2024)</t>
  </si>
  <si>
    <t>https://data.worldbank.org/indicator/NV.MNF.TECH.ZS.UN</t>
  </si>
  <si>
    <t>119 (6 imputed)</t>
  </si>
  <si>
    <t>Average of bottom-5 performers (1 outlier excluded)</t>
  </si>
  <si>
    <t xml:space="preserve">Industrial development entails a structural transition from resource-based and low technology activities to medium and high-tech industry  activities. A highly complex production structure offers better opportunities for skills development and technological innovation.
</t>
  </si>
  <si>
    <t>International high-technology interaction</t>
  </si>
  <si>
    <t>High-technology trade (export and import)/total trade after excluding re-imports/exports, combined</t>
  </si>
  <si>
    <t>eb_tki_htechtrade</t>
  </si>
  <si>
    <t>%, sum of exports and imports share</t>
  </si>
  <si>
    <t>122 (3 imputed)</t>
  </si>
  <si>
    <t>120 (5 imputed)</t>
  </si>
  <si>
    <t>121 (4 imputed)</t>
  </si>
  <si>
    <t>High-technology interaction with the rest of the world is a proxy for technology diffusion and absorption capacity for a country. Adaptation to the global energy transition requires a significant change in industries’ current technological infrastructures, which in turn requires active exchanges of technology and innovation globally.</t>
  </si>
  <si>
    <t>Finance and invest-ment</t>
  </si>
  <si>
    <t>Circular carbon economy investments</t>
  </si>
  <si>
    <t>Investments in renewable energy, CCS,  hydrogen, energy storage, electrified transport, electrified heat, nuclear, clean industry, clean shipping and power grid, average of 3 latest years</t>
  </si>
  <si>
    <t>eb_fin_inv</t>
  </si>
  <si>
    <t>% of GDP 2019-2022 current  US$</t>
  </si>
  <si>
    <t>Bloomberg (2024)</t>
  </si>
  <si>
    <t xml:space="preserve">Data received from BloombergNEF </t>
  </si>
  <si>
    <t>2021-2023 (average)</t>
  </si>
  <si>
    <t>119/125 (6 imputed as 0)</t>
  </si>
  <si>
    <t>2020-2022 (average)</t>
  </si>
  <si>
    <t>117/125 (8 imputed as 0)</t>
  </si>
  <si>
    <t>2019-2021 (average)</t>
  </si>
  <si>
    <t>115/125 (10 imputed as 0)</t>
  </si>
  <si>
    <t>2018-2020 (average)</t>
  </si>
  <si>
    <t>116/125 (9 imputed as 0)</t>
  </si>
  <si>
    <t>This indicator captures financing of projects related to key circular carbon economy activities financed from both private and public resources.</t>
  </si>
  <si>
    <t>Bloomberg's energy transition investment data covers renewable energy, CCS, hydrogen, energy storage, electrified transport, electrified heat, nuclear energy and sustainable materials investments carried by both public and private sectors. The renewable energy dataset has near global coverage. For the other investment types, data is only captured for countries that had significant investment.</t>
  </si>
  <si>
    <t>Access to sustainable finance</t>
  </si>
  <si>
    <t>Sustainable (green, social, transition and sustainability-linked) debt (bonds and loans) issued per country of risk, average of the last 3 years</t>
  </si>
  <si>
    <t>eb_fin_sdeb</t>
  </si>
  <si>
    <t xml:space="preserve">% of GDP 2019-2022 current  US$ </t>
  </si>
  <si>
    <t>93/125 (32 imputed as 0)</t>
  </si>
  <si>
    <t>Leveraging the multi-trillion US$ investments required for circular carbon economy transitions is far beyond the capacity of public resources. Involvement of private finance, and enabling access to sustainable finance instruments, is instrumental to bridging this gap.</t>
  </si>
  <si>
    <t>Financial development</t>
  </si>
  <si>
    <t>Financial Development Index score</t>
  </si>
  <si>
    <t>eb_fin_fdev</t>
  </si>
  <si>
    <t>IMF (2023)</t>
  </si>
  <si>
    <t>https://data.imf.org/?sk=f8032e80-b36c-43b1-ac26-493c5b1cd33b</t>
  </si>
  <si>
    <t xml:space="preserve">Traditional financial instruments also contribute to circular carbon economy transitions, especially in the case of small-scale sustainability projects (e.g., renewable energy deployment, and energy efficiency improvements) generally aimed at small and medium-size enterprises and households. </t>
  </si>
  <si>
    <t xml:space="preserve">The IMF's Financial Development Index aims to measure the development of countries' private finance institutions, covers depth, access and efficiency of financial institutions (banks and insurance companies) and markets (bond and stock markets, among others). </t>
  </si>
  <si>
    <t>International financial connectedness</t>
  </si>
  <si>
    <t>(1) foreign direct investment net inflows by foreigners, % of GDP, and (2) foreign direct net outflows by residents, % of GDP; average of 3 latest years in absolute values</t>
  </si>
  <si>
    <t>eb_fin_fdi</t>
  </si>
  <si>
    <t>% (average)</t>
  </si>
  <si>
    <t>World Bank (2023) / IMF (2023)</t>
  </si>
  <si>
    <t>https://databank.worldbank.org/source/world-development-indicators/#</t>
  </si>
  <si>
    <t>2020- 2022 (average)</t>
  </si>
  <si>
    <t>2019- 2021 (average)</t>
  </si>
  <si>
    <t>2018- 2020 (average)</t>
  </si>
  <si>
    <t>2017 - 2019 (average)</t>
  </si>
  <si>
    <t>Average of top-5 performers (5 outliers excluded)</t>
  </si>
  <si>
    <t>International financial connectedness is critical to ensure countries' access to global capital oppurtunities for financing both domestic and foreign circular carbon economy-related projects and activities. While internal flows support domestic transition, outward flows help other countries progress toward this aim.</t>
  </si>
  <si>
    <t xml:space="preserve">The indicator measures internal and external FDI flows, which both contribute to countries connectedness to global financial markets. Using only internal flows would create a bias toward many developing countries, as higher-income countries often invest more globally than receive capital from the rest of the world. </t>
  </si>
  <si>
    <t>Carbon pricing</t>
  </si>
  <si>
    <t>Emissions trading scheme, carbon tax or crediting mechanism implemented, under development or under consideration at national or subnational level</t>
  </si>
  <si>
    <t>eb_fin_cp</t>
  </si>
  <si>
    <t>Score 0-1.5</t>
  </si>
  <si>
    <t>https://carbonpricingdashboard.worldbank.org/</t>
  </si>
  <si>
    <t>Mar 2024 (ETS/tax status); Dec 2023 (cred. mech status)</t>
  </si>
  <si>
    <t>66 (59 imputed as zero)</t>
  </si>
  <si>
    <t xml:space="preserve">Mar 2023 (status) </t>
  </si>
  <si>
    <t>65 (60 imputed as zero)</t>
  </si>
  <si>
    <t xml:space="preserve">Apr 2022 (status) </t>
  </si>
  <si>
    <t>58 (67 imputed as zero)</t>
  </si>
  <si>
    <t>Apr 2021 (status)</t>
  </si>
  <si>
    <t>57 (68 imputed as zero)</t>
  </si>
  <si>
    <t xml:space="preserve">Pricing or valuing carbon is essential for enabling circular carbon economies through market signals and economic (dis)incentives. </t>
  </si>
  <si>
    <t>The World Bank's carbon pricing dashboard provides qualitative information on plans and implementation relating to emissions trading schemes (ETSs), carbon taxes and crediting mechanisms in national and sub-national jurisdictions. The scoring logic is as follows: ETS or carbon tax implemented (national level 1, subnational level 0.75), under development (0.5) or under consideration (0.25). Crediting mechanism implemented (national level 0.5, subnational level 0.375), under developmen (0.25).</t>
  </si>
  <si>
    <t>Business environment</t>
  </si>
  <si>
    <t xml:space="preserve">Regulations supporting business activity </t>
  </si>
  <si>
    <t>Ease of Doing Business score</t>
  </si>
  <si>
    <t>eb_bei_eob</t>
  </si>
  <si>
    <t>World Bank (2020)</t>
  </si>
  <si>
    <t>https://www.doingbusiness.org/en/rankings</t>
  </si>
  <si>
    <t>This indicator is used as a proxy for regulatory environments that support entrepreneurship and business activity. Businesses are important for, among other things,  supporting the monetisation of CO2 and the scaling up of various circular carbon economy-related technologies.</t>
  </si>
  <si>
    <t>Trade and transport infrastructure</t>
  </si>
  <si>
    <t>Logistics Performance Index</t>
  </si>
  <si>
    <t xml:space="preserve">eb_bei_lpi </t>
  </si>
  <si>
    <t>Score 1-5</t>
  </si>
  <si>
    <t>World Bank (2023)</t>
  </si>
  <si>
    <t>https://lpi.worldbank.org/</t>
  </si>
  <si>
    <t>106 (19 imputed)</t>
  </si>
  <si>
    <t>Strong and functioning trade and logistics chains can lower trade costs and support country competitiveness. Given countries' different natural endowments and competitive advantages, trade can also help lower the costs of managing CO2 emissions.</t>
  </si>
  <si>
    <t>Renewable energy investment and deployment opportunities</t>
  </si>
  <si>
    <t>Renewable Energy Country Attractiveness Index (normalized scores)</t>
  </si>
  <si>
    <t>eb_bei_recai</t>
  </si>
  <si>
    <t>EY (2024)</t>
  </si>
  <si>
    <t>https://www.ey.com/en_sa/recai</t>
  </si>
  <si>
    <t>June 2024</t>
  </si>
  <si>
    <t>95 (30 imputed)</t>
  </si>
  <si>
    <t>May 2023</t>
  </si>
  <si>
    <t>May 2022</t>
  </si>
  <si>
    <t>Renewable energy is a core circular carbon economy activity.</t>
  </si>
  <si>
    <t>The RECAI seeks to measure what in the EY's assessment are the factors that drive market attractiveness of renewable energy, including growing energy demand (or the need for replacing energy technologies), support/obstacles from policy, support for project delivery, including long-term contracts, grid infrastructure and finance, track record in projects and the overall investment climate. The CCE Index uses the normalised RECAI scores, divide the default RECAI scores by a logarithm of the average of the three preceding years’ GDP. Data is from RECAI Issues 60, 61 and 63.</t>
  </si>
  <si>
    <t xml:space="preserve">Carbon capture and storage potential </t>
  </si>
  <si>
    <t>CCS Storage Indicator (from the CCS Readiness Index)</t>
  </si>
  <si>
    <t>eb_bei_storage</t>
  </si>
  <si>
    <t>Global CCS Institute (2021/2024)</t>
  </si>
  <si>
    <t>71 (29/54  imputed as zero  on GCCSI advice)</t>
  </si>
  <si>
    <t>According to the Global CCS Institute, the availability of storage resources is the ultimate prerequisite for carbon capture and storage.</t>
  </si>
  <si>
    <t>The CCS Storage Indicator tracks the development of storage resources through a broad range of factors that are core to developing commercially-viable storage resources for CCS. Zero imputations for 29 countries with missing values were made based on estimates received from the Global CCS Institute.</t>
  </si>
  <si>
    <t xml:space="preserve">Environmental, social and governance risks </t>
  </si>
  <si>
    <t>ESG Index</t>
  </si>
  <si>
    <t>eb_bei_esgrisk</t>
  </si>
  <si>
    <t>Global Risk Profile (2024)</t>
  </si>
  <si>
    <t>https://risk-indexes.com/esg-index/</t>
  </si>
  <si>
    <t>Existing indicator/  index scoring range</t>
  </si>
  <si>
    <t>Stable, well-functioning and well governed social, environmental and economic systems underpin the generation of long-term sustainable returns for businesses.</t>
  </si>
  <si>
    <t>The ESG Index measures risks related to the environment, human rights and health and safety based on 44 variables.</t>
  </si>
  <si>
    <t>Political, economic and financial risks</t>
  </si>
  <si>
    <t>Average of political, economic and financial risk ratings provided by International Country Risk Guide</t>
  </si>
  <si>
    <t>eb_bei_icrg</t>
  </si>
  <si>
    <t xml:space="preserve">Score 0-100 (average) </t>
  </si>
  <si>
    <t>PRS Group (2024)</t>
  </si>
  <si>
    <t>https://www.prsgroup.com/explore-our-products/icrg/</t>
  </si>
  <si>
    <t>114 (11 imputed)</t>
  </si>
  <si>
    <t>113 (12 imputed)</t>
  </si>
  <si>
    <t>Minimizing political, economic and financial risks that may adversely affect corporate and investor decisions are crucial for countries to attract sustainable economic returns from the private sector.</t>
  </si>
  <si>
    <t>The ICRG ranks countries based on 32 political, economic, and financial risks. The score for the CCE Index is calculated from the averages of monthly scores, for each year, which are then averaged. Each of the three components is given an equal weight.</t>
  </si>
  <si>
    <t>Human capital</t>
  </si>
  <si>
    <t>Human Capital Index</t>
  </si>
  <si>
    <t>eb_see_hci</t>
  </si>
  <si>
    <t>0-1</t>
  </si>
  <si>
    <t>https://databank.worldbank.org/source/human-capital-index/</t>
  </si>
  <si>
    <t xml:space="preserve">Scaling up net-zero infrastructure and energy efficiency requires a large, skilled workforce. </t>
  </si>
  <si>
    <t>The Human Capital Index measures the productivity as a future worker of child born today relative to the benchmark of full health and complete education.</t>
  </si>
  <si>
    <t xml:space="preserve">System resilience </t>
  </si>
  <si>
    <t>Energy security</t>
  </si>
  <si>
    <t>Share of fuel imports of total imports of goods and services (current US$)</t>
  </si>
  <si>
    <t>eb_see_ensec</t>
  </si>
  <si>
    <t>https://data.worldbank.org/</t>
  </si>
  <si>
    <t>2021</t>
  </si>
  <si>
    <t>107 (18 imputed)</t>
  </si>
  <si>
    <t>2020</t>
  </si>
  <si>
    <t>109 (16 imputed)</t>
  </si>
  <si>
    <t>2019</t>
  </si>
  <si>
    <t>Energy security in many countries is about fiscal security.</t>
  </si>
  <si>
    <t>Data sources: Comtrade, WTO, World Bank national accounts data, and OECD National Accounts data files. The indicator is calculated based on the following datasets: fuel imports (% of merchandise imports); merchandise imports (current US$); and imports of goods and services (current US$).</t>
  </si>
  <si>
    <t xml:space="preserve">Energy infrastructure stability </t>
  </si>
  <si>
    <t xml:space="preserve">Average of System average interruption duration index (SAIDI) and System average interruption frequency index (SAIFI) </t>
  </si>
  <si>
    <t>eb_see_stability</t>
  </si>
  <si>
    <t>Duration/
frequency</t>
  </si>
  <si>
    <t>111 (14 imputed)</t>
  </si>
  <si>
    <t>110 (15 imputed)</t>
  </si>
  <si>
    <t>79.4640 (duration)</t>
  </si>
  <si>
    <t>0.1620 (duration)</t>
  </si>
  <si>
    <t>Energy system stability is important for both enabling circular carbon economy transitions and for creating attractive environments for businesses and investments.</t>
  </si>
  <si>
    <t xml:space="preserve">SAIDI is the average total duration of outages over the course of a year for each customer served, while SAIFI is the average number of service interruptions experienced by a customer in a year. </t>
  </si>
  <si>
    <t>46.0640 (frequency)</t>
  </si>
  <si>
    <t>0.0647 (frequency)</t>
  </si>
  <si>
    <t xml:space="preserve">Average of top-5 performers (1 outliers excluded) </t>
  </si>
  <si>
    <t>Energy equity</t>
  </si>
  <si>
    <t>Energy Equity score (from the Energy Trilemma Index)</t>
  </si>
  <si>
    <t>eb_see_equity</t>
  </si>
  <si>
    <t>World Energy Council (2024)</t>
  </si>
  <si>
    <t>https://trilemma.worldenergy.org/</t>
  </si>
  <si>
    <t>118 (7 imputed)</t>
  </si>
  <si>
    <t>Equitable transitions to circular carbon economies are at the core of the circular carbon economy's emphasis on pragmatic, holistic and cost-effective approaches.</t>
  </si>
  <si>
    <t xml:space="preserve">The Energy Equity dimension of the World Energy Council's Energy Trilemma Index measures energy access, quality of energy access, and energy affordability. Ukraine did not receive a score in the Trilemma Index in 2023. </t>
  </si>
  <si>
    <t>Economic diversification and complexity</t>
  </si>
  <si>
    <t>Economic Complexity Index</t>
  </si>
  <si>
    <t>eb_see_eci</t>
  </si>
  <si>
    <t>Deviation from the mean</t>
  </si>
  <si>
    <t>Observatory of Economic Complexity (2023)</t>
  </si>
  <si>
    <t>https://oec.world/en/rankings/eci/hs6/hs96?tab=ranking</t>
  </si>
  <si>
    <t>A number of studies find that higher level of economic complexity reduces GHG emission in the long run. Some results show an initial increase of emissions as economies become more complex, followed by a decrease of emissions on the long run.</t>
  </si>
  <si>
    <t xml:space="preserve">The ECI ranks countries based on how diversified and complex their export basket is. </t>
  </si>
  <si>
    <t>Adjusted national income</t>
  </si>
  <si>
    <t>Adjusted net national income per capita</t>
  </si>
  <si>
    <t>eb_see_agni</t>
  </si>
  <si>
    <t>current US$</t>
  </si>
  <si>
    <t>https://data.worldbank.org/indicator/NY.ADJ.NNTY.PC.CD</t>
  </si>
  <si>
    <t>123 (2 imputed)</t>
  </si>
  <si>
    <t>Higher values on this adjusted wealth accounting measure imply that the country is accumulating savings that can be invested in circular carbon economy transitions.</t>
  </si>
  <si>
    <t xml:space="preserve">Adjusted net national income is GNI minus consumption of fixed capital and natural resources depletion. </t>
  </si>
  <si>
    <t xml:space="preserve">Environmental health </t>
  </si>
  <si>
    <t>Particulate matter pollution (ambient and household sources),  age-standardized disability-adjusted life-years (DALY) lost per 100,000 persons due to exposure</t>
  </si>
  <si>
    <t>eb_see_pollution</t>
  </si>
  <si>
    <t>DALY rate</t>
  </si>
  <si>
    <t xml:space="preserve">IHME (2024) </t>
  </si>
  <si>
    <t>https://vizhub.healthdata.org/gbd-results/</t>
  </si>
  <si>
    <t>Air pollution is one of the biggest environmental risks to health, causing an estimated seven million premature deaths annually. Lower levels of (outdoor) air pollution generally indicate better management of hydrocarbons from a health perspective.</t>
  </si>
  <si>
    <t>Particulate matter pollution includes two sources of PM2.5: ambient particulate matter pollution and household air pollution from the use of solid fuels for cooking, including coal, charcoal, wood, agricultural residue, and animal dung. Data from the Global Burden of Disease Collaborative Network: Global Burden of Disease Study 2021, Institute for Health Metrics and Evaluation (IHME), 2024.</t>
  </si>
  <si>
    <t xml:space="preserve">Climate change resilience
</t>
  </si>
  <si>
    <t xml:space="preserve">Global Climate Risk Index </t>
  </si>
  <si>
    <t>eb_see_crisk</t>
  </si>
  <si>
    <t>Score ca. 1-118</t>
  </si>
  <si>
    <t>Eckstein, Künzel and Schäfer (2021)</t>
  </si>
  <si>
    <t>https://www.germanwatch.org/en/cri</t>
  </si>
  <si>
    <t>2019 (1 country 2018)</t>
  </si>
  <si>
    <t>Building climate resilience ensures that vulnerable populations are not left behind in transitions to circular carbon economies.</t>
  </si>
  <si>
    <t>The Global Climate Resilience Index quantifies the impacts of extreme weather events (fatalities and economic losses) on countries. The US score is from 2018.</t>
  </si>
  <si>
    <t>2024 CCE Index imputations</t>
  </si>
  <si>
    <t>Legend</t>
  </si>
  <si>
    <t>ZI</t>
  </si>
  <si>
    <t>zero (score) imputed</t>
  </si>
  <si>
    <t>RI</t>
  </si>
  <si>
    <t>imputed based on the most recent available value for the country</t>
  </si>
  <si>
    <t>GI</t>
  </si>
  <si>
    <t>imputed based on regional and income group averages</t>
  </si>
  <si>
    <t>SI</t>
  </si>
  <si>
    <t>imputed based on advice from original data source</t>
  </si>
  <si>
    <t>Imputation details by country and indicator - CCE Index scores for 2024</t>
  </si>
  <si>
    <t>Dimension/lens</t>
  </si>
  <si>
    <t>Indicator name</t>
  </si>
  <si>
    <t>Albania</t>
  </si>
  <si>
    <t>Azerbaijan</t>
  </si>
  <si>
    <t>Bosnia and Herzegovina</t>
  </si>
  <si>
    <t>Kazakhstan</t>
  </si>
  <si>
    <t>North Macedonia</t>
  </si>
  <si>
    <t>Norway</t>
  </si>
  <si>
    <t>Russian Federation</t>
  </si>
  <si>
    <t>Serbia</t>
  </si>
  <si>
    <t>United Kingdom</t>
  </si>
  <si>
    <t>Uzbekistan</t>
  </si>
  <si>
    <t>Total (imputed)</t>
  </si>
  <si>
    <t>Imputed 
(excl. imputed zeros)</t>
  </si>
  <si>
    <t xml:space="preserve"> Coverage </t>
  </si>
  <si>
    <t>Code</t>
  </si>
  <si>
    <t>-</t>
  </si>
  <si>
    <t xml:space="preserve">Renewable energy </t>
  </si>
  <si>
    <t>pf_renew</t>
  </si>
  <si>
    <t>Natural sinks</t>
  </si>
  <si>
    <t>Carbon capture, utilization and storage</t>
  </si>
  <si>
    <t>Oil Producers Lens</t>
  </si>
  <si>
    <t>Carbon intensity of crude oil production</t>
  </si>
  <si>
    <t>Flaring intensity of oil production</t>
  </si>
  <si>
    <t>Intensity of fug. methane em. from fossil fuel production</t>
  </si>
  <si>
    <t>Enablers</t>
  </si>
  <si>
    <t>Policy &amp; regulatory support to energy efficiency &amp; renewables</t>
  </si>
  <si>
    <t>eb_pol_rise</t>
  </si>
  <si>
    <t>Carbon capture and storage policy</t>
  </si>
  <si>
    <t>Natural sinks protection policy</t>
  </si>
  <si>
    <t>Tech, knowledge and innovation</t>
  </si>
  <si>
    <t>Technology, knowledge and innovation</t>
  </si>
  <si>
    <t>Finance and investment</t>
  </si>
  <si>
    <t>Regulations supporting business activities</t>
  </si>
  <si>
    <t>eb_bei_lpi</t>
  </si>
  <si>
    <t>Carbon capture and storage potential</t>
  </si>
  <si>
    <t>Environmental, social, and governance risks</t>
  </si>
  <si>
    <t>eb_bei_hci</t>
  </si>
  <si>
    <t>System resilience</t>
  </si>
  <si>
    <t>Energy infrastructure stability</t>
  </si>
  <si>
    <t>Environmental health</t>
  </si>
  <si>
    <t>Climate change resilience</t>
  </si>
  <si>
    <t>Total imputed</t>
  </si>
  <si>
    <t>Total imputed, excl. imputed zeros</t>
  </si>
  <si>
    <t>Total indicators</t>
  </si>
  <si>
    <t>Coverage</t>
  </si>
  <si>
    <t>raw data</t>
  </si>
  <si>
    <t>pf_*</t>
  </si>
  <si>
    <t xml:space="preserve">Performance indicator </t>
  </si>
  <si>
    <t>pf_op_*</t>
  </si>
  <si>
    <t>Performance indicator Oil Producers Lens</t>
  </si>
  <si>
    <t>eb_pol_*</t>
  </si>
  <si>
    <t>Enablers sub-index/Policies and Regulation dimension indicator</t>
  </si>
  <si>
    <t>eb_tki_*</t>
  </si>
  <si>
    <t>Enablers sub-index/Technology, Knowledge and Innovation dimension indicator</t>
  </si>
  <si>
    <t>eb_fin_*</t>
  </si>
  <si>
    <t>Enablers sub-index/Finance and Investment dimension indicator</t>
  </si>
  <si>
    <t>eb_bei_*</t>
  </si>
  <si>
    <t>Enablers sub-index/Business Environment dimension indicator</t>
  </si>
  <si>
    <t>eb_see_*</t>
  </si>
  <si>
    <t>Enablers sub-index/System Resilience dimension indicator</t>
  </si>
  <si>
    <t>raw data with imputations</t>
  </si>
  <si>
    <t>*_imp1</t>
  </si>
  <si>
    <t>Imputed based on the most recent data, historical or future</t>
  </si>
  <si>
    <t>*_imp2</t>
  </si>
  <si>
    <t xml:space="preserve">Imputed variables based on 7 region and 4 income group averages </t>
  </si>
  <si>
    <t>*_*_x</t>
  </si>
  <si>
    <t xml:space="preserve">Imputed variables based on 7 region and 3 income group averages </t>
  </si>
  <si>
    <t>score</t>
  </si>
  <si>
    <t>mmx_*</t>
  </si>
  <si>
    <t>Min/max scaled score</t>
  </si>
  <si>
    <t>inv_*</t>
  </si>
  <si>
    <t>Inverted variable (by substracting from 100)</t>
  </si>
  <si>
    <t>av_*</t>
  </si>
  <si>
    <t>Aggregated score</t>
  </si>
  <si>
    <t>*_dim_*</t>
  </si>
  <si>
    <t>Oil Producers Lens aggregated dimension</t>
  </si>
  <si>
    <t>countryname</t>
  </si>
  <si>
    <t>incomenum</t>
  </si>
  <si>
    <t>regionnum</t>
  </si>
  <si>
    <t>av_cceind20210100</t>
  </si>
  <si>
    <t>rank</t>
  </si>
  <si>
    <t>av_cceind20220100</t>
  </si>
  <si>
    <t>av_cceind20230100</t>
  </si>
  <si>
    <t>av_cceind20240100</t>
  </si>
  <si>
    <t>av_perf0100_2021</t>
  </si>
  <si>
    <t>av_perf0100_2022</t>
  </si>
  <si>
    <t>av_perf0100_2023</t>
  </si>
  <si>
    <t>av_perf0100_2024</t>
  </si>
  <si>
    <t>av_enabind20210100</t>
  </si>
  <si>
    <t>av_enabind20220100</t>
  </si>
  <si>
    <t>av_enabind20230100</t>
  </si>
  <si>
    <t>av_enabind20240100</t>
  </si>
  <si>
    <t>av_opl_cceind20210100</t>
  </si>
  <si>
    <t>av_opl_cceind20220100</t>
  </si>
  <si>
    <t>av_opl_cceind20230100</t>
  </si>
  <si>
    <t>av_opl_cceind20240100</t>
  </si>
  <si>
    <t>av_opl_dim0100_2021</t>
  </si>
  <si>
    <t>av_opl_dim0100_2022</t>
  </si>
  <si>
    <t>av_opl_dim0100_2023</t>
  </si>
  <si>
    <t>av_opl_dim0100_2024</t>
  </si>
  <si>
    <t>av_opl_perf0100_2021</t>
  </si>
  <si>
    <t>av_opl_perf0100_2022</t>
  </si>
  <si>
    <t>av_opl_perf0100_2023</t>
  </si>
  <si>
    <t>av_opl_perf0100_2024</t>
  </si>
  <si>
    <t>Upper middle income</t>
  </si>
  <si>
    <t>Europe &amp; Central Asia</t>
  </si>
  <si>
    <t>pf_ee2021</t>
  </si>
  <si>
    <t>pf_ee2022</t>
  </si>
  <si>
    <t>pf_ee2023</t>
  </si>
  <si>
    <t>pf_ee2024</t>
  </si>
  <si>
    <t>inv_mmx_pf_ee2021</t>
  </si>
  <si>
    <t>inv_mmx_pf_ee2022</t>
  </si>
  <si>
    <t>inv_mmx_pf_ee2023</t>
  </si>
  <si>
    <t>inv_mmx_pf_ee2024</t>
  </si>
  <si>
    <t>pf_renew2021</t>
  </si>
  <si>
    <t>pf_renew2022</t>
  </si>
  <si>
    <t>pf_renew2023</t>
  </si>
  <si>
    <t>pf_renew2024</t>
  </si>
  <si>
    <t>mmx_pf_renew2021</t>
  </si>
  <si>
    <t>mmx_pf_renew2022</t>
  </si>
  <si>
    <t>mmx_pf_renew2023</t>
  </si>
  <si>
    <t>mmx_pf_renew2024</t>
  </si>
  <si>
    <t>pf_electricity2021</t>
  </si>
  <si>
    <t>pf_electricity2022</t>
  </si>
  <si>
    <t>pf_electricity2023</t>
  </si>
  <si>
    <t>pf_electricity2024</t>
  </si>
  <si>
    <t>mmx_pf_electricity2021</t>
  </si>
  <si>
    <t>mmx_pf_electricity2022</t>
  </si>
  <si>
    <t>mmx_pf_electricity2023</t>
  </si>
  <si>
    <t>mmx_pf_electricity2024</t>
  </si>
  <si>
    <t>pf_nuclear2021</t>
  </si>
  <si>
    <t>pf_nuclear2022</t>
  </si>
  <si>
    <t>pf_nuclear2023</t>
  </si>
  <si>
    <t>pf_nuclear2024</t>
  </si>
  <si>
    <t>mmx_pf_nuclear2021</t>
  </si>
  <si>
    <t>mmx_pf_nuclear2022</t>
  </si>
  <si>
    <t>mmx_pf_nuclear2023</t>
  </si>
  <si>
    <t>mmx_pf_nuclear2024</t>
  </si>
  <si>
    <t>pf_fswitchlev2021</t>
  </si>
  <si>
    <t>pf_fswitchlev2022</t>
  </si>
  <si>
    <t>pf_fswitchlev2023</t>
  </si>
  <si>
    <t>pf_fswitchlev2024</t>
  </si>
  <si>
    <t>pf_fswitchchg2021</t>
  </si>
  <si>
    <t>pf_fswitchchg2022</t>
  </si>
  <si>
    <t>pf_fswitchchg2023</t>
  </si>
  <si>
    <t>pf_fswitchchg2024</t>
  </si>
  <si>
    <t>inv_mmx_pf_fswitchlev2021</t>
  </si>
  <si>
    <t>inv_mmx_pf_fswitchlev2022</t>
  </si>
  <si>
    <t>inv_mmx_pf_fswitchlev2023</t>
  </si>
  <si>
    <t>inv_mmx_pf_fswitchlev2024</t>
  </si>
  <si>
    <t>inv_mmx_pf_fswitchchg2021</t>
  </si>
  <si>
    <t>inv_mmx_pf_fswitchchg2022</t>
  </si>
  <si>
    <t>inv_mmx_pf_fswitchchg2023</t>
  </si>
  <si>
    <t>inv_mmx_pf_fswitchchg2024</t>
  </si>
  <si>
    <t>inv_mmx_pf_fswitch2021</t>
  </si>
  <si>
    <t>inv_mmx_pf_fswitch2022</t>
  </si>
  <si>
    <t>inv_mmx_pf_fswitch2023</t>
  </si>
  <si>
    <t>inv_mmx_pf_fswitch2024</t>
  </si>
  <si>
    <t>pf_forest2021</t>
  </si>
  <si>
    <t>pf_forest2022</t>
  </si>
  <si>
    <t>pf_forest2023</t>
  </si>
  <si>
    <t>pf_forest2024</t>
  </si>
  <si>
    <t>mmx_pf_forest2021</t>
  </si>
  <si>
    <t>mmx_pf_forest2022</t>
  </si>
  <si>
    <t>mmx_pf_forest2023</t>
  </si>
  <si>
    <t>mmx_pf_forest2024</t>
  </si>
  <si>
    <t>pf_ecs2021_imp2</t>
  </si>
  <si>
    <t>pf_ecs2022_imp2</t>
  </si>
  <si>
    <t>pf_ecs2023_imp2</t>
  </si>
  <si>
    <t>pf_ecs2024_imp2</t>
  </si>
  <si>
    <t>mmx_pf_ecs2021_imp2</t>
  </si>
  <si>
    <t>mmx_pf_ecs2022_imp2</t>
  </si>
  <si>
    <t>mmx_pf_ecs2023_imp2</t>
  </si>
  <si>
    <t>mmx_pf_ecs2024_imp2</t>
  </si>
  <si>
    <t>mmx_pf_natlsinks_foralt2021_imp</t>
  </si>
  <si>
    <t>mmx_pf_natlsinks_foralt2022_imp</t>
  </si>
  <si>
    <t>mmx_pf_natlsinks_foralt2023_imp</t>
  </si>
  <si>
    <t>mmx_pf_natlsinks_foralt2024_imp</t>
  </si>
  <si>
    <t>pf_ccusgdp2021</t>
  </si>
  <si>
    <t>pf_ccusgdp2022</t>
  </si>
  <si>
    <t>pf_ccusgdp2023</t>
  </si>
  <si>
    <t>pf_ccusgdp2024</t>
  </si>
  <si>
    <t>mmx_pf_ccusgdp2021</t>
  </si>
  <si>
    <t>mmx_pf_ccusgdp2022</t>
  </si>
  <si>
    <t>mmx_pf_ccusgdp2023</t>
  </si>
  <si>
    <t>mmx_pf_ccusgdp2024</t>
  </si>
  <si>
    <t>pf_h2gdp2021</t>
  </si>
  <si>
    <t>pf_h2gdp2022</t>
  </si>
  <si>
    <t>pf_h2gdp2023</t>
  </si>
  <si>
    <t>pf_h2gdp2024</t>
  </si>
  <si>
    <t>mmx_pf_h2gdp2021</t>
  </si>
  <si>
    <t>mmx_pf_h2gdp2022</t>
  </si>
  <si>
    <t>mmx_pf_h2gdp2023</t>
  </si>
  <si>
    <t>mmx_pf_h2gdp2024</t>
  </si>
  <si>
    <t>av_policyind20210100</t>
  </si>
  <si>
    <t>av_policyind20220100</t>
  </si>
  <si>
    <t>av_policyind20230100</t>
  </si>
  <si>
    <t>av_policyind20240100</t>
  </si>
  <si>
    <t>av_techind20210100</t>
  </si>
  <si>
    <t>av_techind20220100</t>
  </si>
  <si>
    <t>av_techind20230100</t>
  </si>
  <si>
    <t>av_techind20240100</t>
  </si>
  <si>
    <t>av_finind20210100</t>
  </si>
  <si>
    <t>av_finind20220100</t>
  </si>
  <si>
    <t>av_finind20230100</t>
  </si>
  <si>
    <t>av_finind20240100</t>
  </si>
  <si>
    <t>av_seeind20210100</t>
  </si>
  <si>
    <t>av_seeind20220100</t>
  </si>
  <si>
    <t>av_seeind20230100</t>
  </si>
  <si>
    <t>av_seeind20240100</t>
  </si>
  <si>
    <t>av_beiind20210100</t>
  </si>
  <si>
    <t>av_beiind20220100</t>
  </si>
  <si>
    <t>av_beiind20230100</t>
  </si>
  <si>
    <t>av_beiind20240100</t>
  </si>
  <si>
    <t>eb_pol_rise2021_imp2</t>
  </si>
  <si>
    <t>eb_pol_rise2022_imp2</t>
  </si>
  <si>
    <t>eb_pol_rise2023_imp2</t>
  </si>
  <si>
    <t>eb_pol_rise2024_imp2</t>
  </si>
  <si>
    <t>mmx_eb_pol_rise2021_imp2</t>
  </si>
  <si>
    <t>mmx_eb_pol_rise2022_imp2</t>
  </si>
  <si>
    <t>mmx_eb_pol_rise2023_imp2</t>
  </si>
  <si>
    <t>mmx_eb_pol_rise2024_imp2</t>
  </si>
  <si>
    <t>eb_pol_ccs2021_imp1_imp2_x</t>
  </si>
  <si>
    <t>eb_pol_ccs2022_imp1_imp2_x</t>
  </si>
  <si>
    <t>eb_pol_ccs2023_imp1_imp2_x</t>
  </si>
  <si>
    <t>eb_pol_ccs2024_imp1_imp2_x</t>
  </si>
  <si>
    <t>mmx_eb_pol_ccs2021_imp1_imp2_x</t>
  </si>
  <si>
    <t>mmx_eb_pol_ccs2022_imp1_imp2_x</t>
  </si>
  <si>
    <t>mmx_eb_pol_ccs2023_imp1_imp2_x</t>
  </si>
  <si>
    <t>mmx_eb_pol_ccs2024_imp1_imp2_x</t>
  </si>
  <si>
    <t>eb_pol_kbas2021</t>
  </si>
  <si>
    <t>eb_pol_kbas2022</t>
  </si>
  <si>
    <t>eb_pol_kbas2023</t>
  </si>
  <si>
    <t>eb_pol_kbas2024</t>
  </si>
  <si>
    <t>mmx_eb_pol_kbas2021</t>
  </si>
  <si>
    <t>mmx_eb_pol_kbas2022</t>
  </si>
  <si>
    <t>mmx_eb_pol_kbas2023</t>
  </si>
  <si>
    <t>mmx_eb_pol_kbas2024</t>
  </si>
  <si>
    <t>eb_pol_mrv2021</t>
  </si>
  <si>
    <t>eb_pol_mrv2022</t>
  </si>
  <si>
    <t>eb_pol_mrv2023</t>
  </si>
  <si>
    <t>eb_pol_mrv2024</t>
  </si>
  <si>
    <t>mmx_eb_pol_mrv2021</t>
  </si>
  <si>
    <t>mmx_eb_pol_mrv2022</t>
  </si>
  <si>
    <t>mmx_eb_pol_mrv2023</t>
  </si>
  <si>
    <t>mmx_eb_pol_mrv2024</t>
  </si>
  <si>
    <t>eb_pol_cpol2021</t>
  </si>
  <si>
    <t>eb_pol_cpol2022</t>
  </si>
  <si>
    <t>eb_pol_cpol2023</t>
  </si>
  <si>
    <t>eb_pol_cpol2024</t>
  </si>
  <si>
    <t>mmx_eb_pol_cpol2021</t>
  </si>
  <si>
    <t>mmx_eb_pol_cpol2022</t>
  </si>
  <si>
    <t>mmx_eb_pol_cpol2023</t>
  </si>
  <si>
    <t>mmx_eb_pol_cpol2024</t>
  </si>
  <si>
    <t>eb_tki_rd2021_imp1_imp2</t>
  </si>
  <si>
    <t>eb_tki_rd2022_imp1_imp2</t>
  </si>
  <si>
    <t>eb_tki_rd2023_imp1_imp2</t>
  </si>
  <si>
    <t>eb_tki_rd2024_imp1_imp2</t>
  </si>
  <si>
    <t>mmx_eb_tki_rd2021_imp1_imp2</t>
  </si>
  <si>
    <t>mmx_eb_tki_rd2022_imp1_imp2</t>
  </si>
  <si>
    <t>mmx_eb_tki_rd2023_imp1_imp2</t>
  </si>
  <si>
    <t>mmx_eb_tki_rd2024_imp1_imp2</t>
  </si>
  <si>
    <t>eb_tki_pate_p2021</t>
  </si>
  <si>
    <t>eb_tki_pate_p2022</t>
  </si>
  <si>
    <t>eb_tki_pate_p2023</t>
  </si>
  <si>
    <t>eb_tki_pate_p2024</t>
  </si>
  <si>
    <t>mmx_eb_tki_pate_p2021</t>
  </si>
  <si>
    <t>mmx_eb_tki_pate_p2022</t>
  </si>
  <si>
    <t>mmx_eb_tki_pate_p2023</t>
  </si>
  <si>
    <t>mmx_eb_tki_pate_p2024</t>
  </si>
  <si>
    <t>eb_tki_nindex_p2021_imp1</t>
  </si>
  <si>
    <t>eb_tki_nindex_p2022_imp1</t>
  </si>
  <si>
    <t>eb_tki_nindex_p2023_imp1</t>
  </si>
  <si>
    <t>eb_tki_nindex_p2024_imp1</t>
  </si>
  <si>
    <t>mmx_eb_tki_nindex_p2021_imp1</t>
  </si>
  <si>
    <t>mmx_eb_tki_nindex_p2022_imp1</t>
  </si>
  <si>
    <t>mmx_eb_tki_nindex_p2023_imp1</t>
  </si>
  <si>
    <t>mmx_eb_tki_nindex_p2024_imp1</t>
  </si>
  <si>
    <t>eb_tki_unvindcol2021_imp1_imp2</t>
  </si>
  <si>
    <t>eb_tki_unvindcol2022_imp1_imp2</t>
  </si>
  <si>
    <t>eb_tki_unvindcol2023_imp1_imp2</t>
  </si>
  <si>
    <t>eb_tki_unvindcol2024_imp1_imp2</t>
  </si>
  <si>
    <t>mmx_eb_tki_unvindcol2021_i1_i2</t>
  </si>
  <si>
    <t>mmx_eb_tki_unvindcol2022_i1_i2</t>
  </si>
  <si>
    <t>mmx_eb_tki_unvindcol2023_i1_i2</t>
  </si>
  <si>
    <t>mmx_eb_tki_unvindcol2024_i1_i2</t>
  </si>
  <si>
    <t>eb_tki_iva2021_imp2</t>
  </si>
  <si>
    <t>eb_tki_iva2022_imp2</t>
  </si>
  <si>
    <t>eb_tki_iva2023_imp2</t>
  </si>
  <si>
    <t>eb_tki_iva2024_imp2</t>
  </si>
  <si>
    <t>mmx_eb_tki_iva2021_imp2</t>
  </si>
  <si>
    <t>mmx_eb_tki_iva2022_imp2</t>
  </si>
  <si>
    <t>mmx_eb_tki_iva2023_imp2</t>
  </si>
  <si>
    <t>mmx_eb_tki_iva2024_imp2</t>
  </si>
  <si>
    <t>eb_tki_htechtrade2021_imp1_imp2</t>
  </si>
  <si>
    <t>eb_tki_htechtrade2022_imp1_imp2</t>
  </si>
  <si>
    <t>eb_tki_htechtrade2023_imp1_imp2</t>
  </si>
  <si>
    <t>eb_tki_htechtrade2024_imp1_imp2</t>
  </si>
  <si>
    <t>mmx_eb_tki_htechtrade2021_i1_i2</t>
  </si>
  <si>
    <t>mmx_eb_tki_htechtrade2022_i1_i2</t>
  </si>
  <si>
    <t>mmx_eb_tki_htechtrade2023_i1_i2</t>
  </si>
  <si>
    <t>mmx_eb_tki_htechtrade2024_i1_i2</t>
  </si>
  <si>
    <t>eb_fin_inv_gdp2021</t>
  </si>
  <si>
    <t>eb_fin_inv_gdp2022</t>
  </si>
  <si>
    <t>eb_fin_inv_gdp2023</t>
  </si>
  <si>
    <t>eb_fin_inv_gdp2024</t>
  </si>
  <si>
    <t>mmx_eb_fin_inv_gdp2021</t>
  </si>
  <si>
    <t>mmx_eb_fin_inv_gdp2022</t>
  </si>
  <si>
    <t>mmx_eb_fin_inv_gdp2023</t>
  </si>
  <si>
    <t>mmx_eb_fin_inv_gdp2024</t>
  </si>
  <si>
    <t>eb_fin_sdebt_gdp2021</t>
  </si>
  <si>
    <t>eb_fin_sdebt_gdp2022</t>
  </si>
  <si>
    <t>eb_fin_sdebt_gdp2023</t>
  </si>
  <si>
    <t>eb_fin_sdebt_gdp2024</t>
  </si>
  <si>
    <t>mmx_eb_fin_sdebt_gdp2021</t>
  </si>
  <si>
    <t>mmx_eb_fin_sdebt_gdp2022</t>
  </si>
  <si>
    <t>mmx_eb_fin_sdebt_gdp2023</t>
  </si>
  <si>
    <t>mmx_eb_fin_sdebt_gdp2024</t>
  </si>
  <si>
    <t>eb_fin_fdev2021_imp2</t>
  </si>
  <si>
    <t>eb_fin_fdev2022_imp2</t>
  </si>
  <si>
    <t>eb_fin_fdev2023_imp2</t>
  </si>
  <si>
    <t>eb_fin_fdev2024_imp2</t>
  </si>
  <si>
    <t>mmx_eb_fin_fdev2021_imp2</t>
  </si>
  <si>
    <t>mmx_eb_fin_fdev2022_imp2</t>
  </si>
  <si>
    <t>mmx_eb_fin_fdev2023_imp2</t>
  </si>
  <si>
    <t>mmx_eb_fin_fdev2024_imp2</t>
  </si>
  <si>
    <t>eb_fin_fdi2021_imp1_imp2</t>
  </si>
  <si>
    <t>eb_fin_fdi2022_imp1_imp2</t>
  </si>
  <si>
    <t>eb_fin_fdi2023_imp1_imp2</t>
  </si>
  <si>
    <t>eb_fin_fdi2024_imp1_imp2</t>
  </si>
  <si>
    <t>mmx_eb_fin_fdi2021_imp1_imp2</t>
  </si>
  <si>
    <t>mmx_eb_fin_fdi2022_imp1_imp2</t>
  </si>
  <si>
    <t>mmx_eb_fin_fdi2023_imp1_imp2</t>
  </si>
  <si>
    <t>mmx_eb_fin_fdi2024_imp1_imp2</t>
  </si>
  <si>
    <t>eb_fin_cp2021</t>
  </si>
  <si>
    <t>eb_fin_cp2022</t>
  </si>
  <si>
    <t>eb_fin_cp2023</t>
  </si>
  <si>
    <t>eb_fin_cp2024</t>
  </si>
  <si>
    <t>mmx_eb_fin_cp2021</t>
  </si>
  <si>
    <t>mmx_eb_fin_cp2022</t>
  </si>
  <si>
    <t>mmx_eb_fin_cp2023</t>
  </si>
  <si>
    <t>mmx_eb_fin_cp2024</t>
  </si>
  <si>
    <t>eb_bei_eob2021</t>
  </si>
  <si>
    <t>eb_bei_eob2022</t>
  </si>
  <si>
    <t>eb_bei_eob2023</t>
  </si>
  <si>
    <t>eb_bei_eob2024</t>
  </si>
  <si>
    <t>mmx_eb_bei_eob2021</t>
  </si>
  <si>
    <t>mmx_eb_bei_eob2022</t>
  </si>
  <si>
    <t>mmx_eb_bei_eob2023</t>
  </si>
  <si>
    <t>mmx_eb_bei_eob2024</t>
  </si>
  <si>
    <t>eb_bei_lpi2021_imp1_imp2</t>
  </si>
  <si>
    <t>eb_bei_lpi2022_imp1_imp2</t>
  </si>
  <si>
    <t>eb_bei_lpi2023_imp1_imp2</t>
  </si>
  <si>
    <t>eb_bei_lpi2024_imp1_imp2</t>
  </si>
  <si>
    <t>mmx_eb_bei_lpi2021_imp1_imp2</t>
  </si>
  <si>
    <t>mmx_eb_bei_lpi2022_imp1_imp2</t>
  </si>
  <si>
    <t>mmx_eb_bei_lpi2023_imp1_imp2</t>
  </si>
  <si>
    <t>mmx_eb_bei_lpi2024_imp1_imp2</t>
  </si>
  <si>
    <t>eb_bei_recain2021_imp2_x</t>
  </si>
  <si>
    <t>eb_bei_recain2022_imp2_x</t>
  </si>
  <si>
    <t>eb_bei_recain2023_imp2_x</t>
  </si>
  <si>
    <t>eb_bei_recain2024_imp2_x</t>
  </si>
  <si>
    <t>mmx_eb_bei_recain2021_imp2_x</t>
  </si>
  <si>
    <t>mmx_eb_bei_recain2022_imp2_x</t>
  </si>
  <si>
    <t>mmx_eb_bei_recain2023_imp2_x</t>
  </si>
  <si>
    <t>mmx_eb_bei_recain2024_imp2_x</t>
  </si>
  <si>
    <t>eb_bei_storage2021_imp2</t>
  </si>
  <si>
    <t>eb_bei_storage2022_imp2</t>
  </si>
  <si>
    <t>eb_bei_storage2023_imp2</t>
  </si>
  <si>
    <t>eb_bei_storage2024_imp2</t>
  </si>
  <si>
    <t>mmx_eb_bei_storage2021_imp2</t>
  </si>
  <si>
    <t>mmx_eb_bei_storage2022_imp2</t>
  </si>
  <si>
    <t>mmx_eb_bei_storage2023_imp2</t>
  </si>
  <si>
    <t>mmx_eb_bei_storage2024_imp2</t>
  </si>
  <si>
    <t>inv_mmx_eb_bei_esgrisk2021</t>
  </si>
  <si>
    <t>inv_mmx_eb_bei_esgrisk2022</t>
  </si>
  <si>
    <t>inv_mmx_eb_bei_esgrisk2023</t>
  </si>
  <si>
    <t>inv_mmx_eb_bei_esgrisk2024</t>
  </si>
  <si>
    <t>eb_bei_esgrisk2021</t>
  </si>
  <si>
    <t>eb_bei_esgrisk2022</t>
  </si>
  <si>
    <t>eb_bei_esgrisk2023</t>
  </si>
  <si>
    <t>eb_bei_esgrisk2024</t>
  </si>
  <si>
    <t>eb_bei_icrg2021_imp1_imp2</t>
  </si>
  <si>
    <t>eb_bei_icrg2022_imp1_imp2</t>
  </si>
  <si>
    <t>eb_bei_icrg2023_imp1_imp2</t>
  </si>
  <si>
    <t>eb_bei_icrg2024_imp1_imp2</t>
  </si>
  <si>
    <t>mmx_eb_bei_icrg2021_imp1_imp2</t>
  </si>
  <si>
    <t>mmx_eb_bei_icrg2022_imp1_imp2</t>
  </si>
  <si>
    <t>mmx_eb_bei_icrg2023_imp1_imp2</t>
  </si>
  <si>
    <t>mmx_eb_bei_icrg2024_imp1_imp2</t>
  </si>
  <si>
    <t>eb_bei_hci2021_imp2</t>
  </si>
  <si>
    <t>eb_bei_hci2022_imp2</t>
  </si>
  <si>
    <t>eb_bei_hci2023_imp2</t>
  </si>
  <si>
    <t>eb_bei_hci2024_imp2</t>
  </si>
  <si>
    <t>mmx_eb_bei_hci2021_imp2</t>
  </si>
  <si>
    <t>mmx_eb_bei_hci2022_imp2</t>
  </si>
  <si>
    <t>mmx_eb_bei_hci2023_imp2</t>
  </si>
  <si>
    <t>mmx_eb_bei_hci2024_imp2</t>
  </si>
  <si>
    <t>eb_see_ensec2021_imp1_imp2</t>
  </si>
  <si>
    <t>eb_see_ensec2022_imp1_imp2</t>
  </si>
  <si>
    <t>eb_see_ensec2023_imp1_imp2</t>
  </si>
  <si>
    <t>eb_see_ensec2024_imp1_imp2</t>
  </si>
  <si>
    <t>inv_mmx_eb_see_ensec2021_i1_i2</t>
  </si>
  <si>
    <t>inv_mmx_eb_see_ensec2022_i1_i2</t>
  </si>
  <si>
    <t>inv_mmx_eb_see_ensec2023_i1_i2</t>
  </si>
  <si>
    <t>inv_mmx_eb_see_ensec2024_i1_i2</t>
  </si>
  <si>
    <t>eb_see_stab_dur2021_imp1_imp2</t>
  </si>
  <si>
    <t>eb_see_stab_dur2022_imp1_imp2</t>
  </si>
  <si>
    <t>eb_see_stab_dur2023_imp1_imp2</t>
  </si>
  <si>
    <t>eb_see_stab_dur2024_imp1_imp2</t>
  </si>
  <si>
    <t>eb_see_stab_freq2021_imp1_imp2</t>
  </si>
  <si>
    <t>eb_see_stab_freq2022_imp1_imp2</t>
  </si>
  <si>
    <t>eb_see_stab_freq2023_imp1_imp2</t>
  </si>
  <si>
    <t>eb_see_stab_freq2024_imp1_imp2</t>
  </si>
  <si>
    <t>inv_mmx_eb_see_sta_dur2021_i1_i2</t>
  </si>
  <si>
    <t>inv_mmx_eb_see_sta_dur2022_i1_i2</t>
  </si>
  <si>
    <t>inv_mmx_eb_see_sta_dur2023_i1_i2</t>
  </si>
  <si>
    <t>inv_mmx_eb_see_sta_dur2024_i1_i2</t>
  </si>
  <si>
    <t>inv_mmx_eb_see_sta_fr2021_i1_i2</t>
  </si>
  <si>
    <t>inv_mmx_eb_see_sta_fr2022_i1_i2</t>
  </si>
  <si>
    <t>inv_mmx_eb_see_sta_fr2023_i1_i2</t>
  </si>
  <si>
    <t>inv_mmx_eb_see_sta_fr2024_i1_i2</t>
  </si>
  <si>
    <t>inv_mmx_eb_see_stab2021_i1_i2</t>
  </si>
  <si>
    <t>inv_mmx_eb_see_stab2022_i1_i2</t>
  </si>
  <si>
    <t>inv_mmx_eb_see_stab2023_i1_i2</t>
  </si>
  <si>
    <t>inv_mmx_eb_see_stab2024_i1_i2</t>
  </si>
  <si>
    <t>eb_see_equity2021_imp1_imp2</t>
  </si>
  <si>
    <t>eb_see_equity2022_imp1_imp2</t>
  </si>
  <si>
    <t>eb_see_equity2023_imp1_imp2</t>
  </si>
  <si>
    <t>eb_see_equity2024_imp1_imp2</t>
  </si>
  <si>
    <t>mmx_eb_see_equity2021_imp1_imp2</t>
  </si>
  <si>
    <t>mmx_eb_see_equity2022_imp1_imp2</t>
  </si>
  <si>
    <t>mmx_eb_see_equity2023_imp1_imp2</t>
  </si>
  <si>
    <t>mmx_eb_see_equity2024_imp1_imp2</t>
  </si>
  <si>
    <t>eb_see_eciv22021_imp2</t>
  </si>
  <si>
    <t>eb_see_eciv22022_imp2</t>
  </si>
  <si>
    <t>eb_see_eciv22023_imp2</t>
  </si>
  <si>
    <t>eb_see_eciv22024_imp2</t>
  </si>
  <si>
    <t>mmx_eb_see_eciv22021_imp2</t>
  </si>
  <si>
    <t>mmx_eb_see_eciv22022_imp2</t>
  </si>
  <si>
    <t>mmx_eb_see_eciv22023_imp2</t>
  </si>
  <si>
    <t>mmx_eb_see_eciv22024_imp2</t>
  </si>
  <si>
    <t>eb_see_agni2021_imp1</t>
  </si>
  <si>
    <t>eb_see_agni2022_imp1</t>
  </si>
  <si>
    <t>eb_see_agni2023_imp1</t>
  </si>
  <si>
    <t>eb_see_agni2024_imp1</t>
  </si>
  <si>
    <t>mmx_eb_see_agni2021_imp1</t>
  </si>
  <si>
    <t>mmx_eb_see_agni2022_imp1</t>
  </si>
  <si>
    <t>mmx_eb_see_agni2023_imp1</t>
  </si>
  <si>
    <t>mmx_eb_see_agni2024_imp1</t>
  </si>
  <si>
    <t>eb_see_pollution2021</t>
  </si>
  <si>
    <t>eb_see_pollution2022</t>
  </si>
  <si>
    <t>eb_see_pollution2023</t>
  </si>
  <si>
    <t>eb_see_pollution2024</t>
  </si>
  <si>
    <t>inv_mmx_eb_see_pollution2021</t>
  </si>
  <si>
    <t>inv_mmx_eb_see_pollution2022</t>
  </si>
  <si>
    <t>inv_mmx_eb_see_pollution2023</t>
  </si>
  <si>
    <t>inv_mmx_eb_see_pollution2024</t>
  </si>
  <si>
    <t>eb_see_crisk2021</t>
  </si>
  <si>
    <t>eb_see_crisk2022</t>
  </si>
  <si>
    <t>eb_see_crisk2023</t>
  </si>
  <si>
    <t>eb_see_crisk2024</t>
  </si>
  <si>
    <t>mmx_eb_see_crisk2021</t>
  </si>
  <si>
    <t>mmx_eb_see_crisk2022</t>
  </si>
  <si>
    <t>mmx_eb_see_crisk2023</t>
  </si>
  <si>
    <t>mmx_eb_see_crisk2024</t>
  </si>
  <si>
    <t>countrycode</t>
  </si>
  <si>
    <t>region</t>
  </si>
  <si>
    <t>income</t>
  </si>
  <si>
    <t>opl</t>
  </si>
  <si>
    <t>gdpcur2019bil</t>
  </si>
  <si>
    <t>gdpcur2020bil</t>
  </si>
  <si>
    <t>gdpcur2021bil</t>
  </si>
  <si>
    <t>gdpcur2022bil</t>
  </si>
  <si>
    <t>pop2019mil</t>
  </si>
  <si>
    <t>pop2020mil</t>
  </si>
  <si>
    <t>pop2021mil</t>
  </si>
  <si>
    <t>pop2022mil</t>
  </si>
  <si>
    <t>pop2023mil</t>
  </si>
  <si>
    <t>ALB</t>
  </si>
  <si>
    <t>BIH</t>
  </si>
  <si>
    <t>MKD</t>
  </si>
  <si>
    <t>SRB</t>
  </si>
  <si>
    <r>
      <t>Oil Producers Lens Performance sub-index 2021-2024 (</t>
    </r>
    <r>
      <rPr>
        <b/>
        <sz val="11"/>
        <color rgb="FFFF0000"/>
        <rFont val="Calibri"/>
        <family val="2"/>
        <scheme val="minor"/>
      </rPr>
      <t>Mungojne te dhenat per vendet e BP</t>
    </r>
    <r>
      <rPr>
        <b/>
        <sz val="11"/>
        <color theme="1"/>
        <rFont val="Calibri"/>
        <family val="2"/>
        <scheme val="minor"/>
      </rPr>
      <t>)</t>
    </r>
  </si>
  <si>
    <t>pf_op_co2int2021</t>
  </si>
  <si>
    <t>pf_op_co2int2022</t>
  </si>
  <si>
    <t>pf_op_co2int2023</t>
  </si>
  <si>
    <t>pf_op_co2int2024</t>
  </si>
  <si>
    <t>inv_mmx_pf_op_co2int2021</t>
  </si>
  <si>
    <t>inv_mmx_pf_op_co2int2022</t>
  </si>
  <si>
    <t>inv_mmx_pf_op_co2int2023</t>
  </si>
  <si>
    <t>inv_mmx_pf_op_co2int2024</t>
  </si>
  <si>
    <t>pf_op_flaring2021</t>
  </si>
  <si>
    <t>pf_op_flaring2022</t>
  </si>
  <si>
    <t>pf_op_flaring2023</t>
  </si>
  <si>
    <t>pf_op_flaring2024</t>
  </si>
  <si>
    <t>inv_mmx_pf_op_flaring2021</t>
  </si>
  <si>
    <t>inv_mmx_pf_op_flaring2022</t>
  </si>
  <si>
    <t>inv_mmx_pf_op_flaring2023</t>
  </si>
  <si>
    <t>inv_mmx_pf_op_flaring2024</t>
  </si>
  <si>
    <t>pf_op_ch4fug2021</t>
  </si>
  <si>
    <t>pf_op_ch4fug2022</t>
  </si>
  <si>
    <t>pf_op_ch4fug2023</t>
  </si>
  <si>
    <t>pf_op_ch4fug2024_imp1</t>
  </si>
  <si>
    <t>inv_mmx_pf_op_ch4fug2021</t>
  </si>
  <si>
    <t>inv_mmx_pf_op_ch4fug2022</t>
  </si>
  <si>
    <t>inv_mmx_pf_op_ch4fug2023</t>
  </si>
  <si>
    <t>inv_mmx_pf_op_ch4fug2024_imp1</t>
  </si>
  <si>
    <t>pf_op_co2mva2021</t>
  </si>
  <si>
    <t>pf_op_co2mva2022</t>
  </si>
  <si>
    <t>pf_op_co2mva2023</t>
  </si>
  <si>
    <t>pf_op_co2mva2024</t>
  </si>
  <si>
    <t>inv_mmx_pf_op_co2mva2021</t>
  </si>
  <si>
    <t>inv_mmx_pf_op_co2mva2022</t>
  </si>
  <si>
    <t>inv_mmx_pf_op_co2mva2023</t>
  </si>
  <si>
    <t>inv_mmx_pf_op_co2mva2024</t>
  </si>
  <si>
    <t>pf_op_chemval2021_imp1_imp2</t>
  </si>
  <si>
    <t>pf_op_chemval2022_imp1_imp2</t>
  </si>
  <si>
    <t>pf_op_chemval2023_imp1_imp2</t>
  </si>
  <si>
    <t>pf_op_chemval2024_imp1_imp2</t>
  </si>
  <si>
    <t>mmx_pf_op_chemval2021_imp1_imp2</t>
  </si>
  <si>
    <t>mmx_pf_op_chemval2022_imp1_imp2</t>
  </si>
  <si>
    <t>mmx_pf_op_chemval2023_imp1_imp2</t>
  </si>
  <si>
    <t>mmx_pf_op_chemval2024_imp1_imp2</t>
  </si>
  <si>
    <t>High income</t>
  </si>
  <si>
    <t>Lower middle income</t>
  </si>
  <si>
    <t>Mungojne te dhenat per vendet e BP</t>
  </si>
  <si>
    <t>CCE index Score</t>
  </si>
  <si>
    <t>Country</t>
  </si>
  <si>
    <t>Total CCE Index Score</t>
  </si>
  <si>
    <t>Performance Score</t>
  </si>
  <si>
    <t>Enablers Score</t>
  </si>
  <si>
    <t xml:space="preserve">   Albania</t>
  </si>
  <si>
    <t xml:space="preserve">   Serbia</t>
  </si>
  <si>
    <t xml:space="preserve">   North Macedonia</t>
  </si>
  <si>
    <t xml:space="preserve">   Bosnia and Herzegovina</t>
  </si>
  <si>
    <t>Data extracted from https://cceindex.kapsarc.org/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</si>
</sst>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00"/>
    <numFmt numFmtId="165" formatCode="0.000"/>
    <numFmt numFmtId="166" formatCode="0.0"/>
  </numFmts>
  <fonts count="4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1"/>
      <name val="Calibri"/>
      <family val="2"/>
      <scheme val="minor"/>
    </font>
    <font>
      <b/>
      <sz val="16"/>
      <color rgb="FFFF0000"/>
      <name val="Calibri"/>
      <family val="2"/>
      <scheme val="minor"/>
    </font>
    <font>
      <b/>
      <sz val="13"/>
      <color theme="1"/>
      <name val="Calibri"/>
      <family val="2"/>
      <scheme val="minor"/>
    </font>
    <font>
      <b/>
      <u/>
      <sz val="11"/>
      <color theme="10"/>
      <name val="Calibri"/>
      <family val="2"/>
      <scheme val="minor"/>
    </font>
    <font>
      <b/>
      <u/>
      <sz val="11"/>
      <color theme="1"/>
      <name val="Calibri"/>
      <family val="2"/>
      <scheme val="minor"/>
    </font>
    <font>
      <b/>
      <u/>
      <sz val="10"/>
      <color theme="1"/>
      <name val="Calibri"/>
      <family val="2"/>
      <scheme val="minor"/>
    </font>
    <font>
      <sz val="10"/>
      <color theme="1"/>
      <name val="Calibri"/>
      <family val="2"/>
      <scheme val="minor"/>
    </font>
    <font>
      <u/>
      <sz val="10"/>
      <color theme="10"/>
      <name val="Calibri"/>
      <family val="2"/>
      <scheme val="minor"/>
    </font>
    <font>
      <b/>
      <sz val="10"/>
      <color theme="1"/>
      <name val="Calibri"/>
      <family val="2"/>
      <scheme val="minor"/>
    </font>
    <font>
      <i/>
      <sz val="10"/>
      <color theme="1"/>
      <name val="Calibri"/>
      <family val="2"/>
      <scheme val="minor"/>
    </font>
    <font>
      <sz val="11"/>
      <name val="Calibri"/>
      <family val="2"/>
      <scheme val="minor"/>
    </font>
    <font>
      <b/>
      <sz val="13"/>
      <color rgb="FF000000"/>
      <name val="Calibri"/>
      <family val="2"/>
      <scheme val="minor"/>
    </font>
    <font>
      <b/>
      <sz val="13"/>
      <name val="Calibri"/>
      <family val="2"/>
      <scheme val="minor"/>
    </font>
    <font>
      <sz val="13"/>
      <color theme="1"/>
      <name val="Calibri"/>
      <family val="2"/>
      <scheme val="minor"/>
    </font>
    <font>
      <sz val="13"/>
      <name val="Calibri"/>
      <family val="2"/>
      <scheme val="minor"/>
    </font>
    <font>
      <sz val="13"/>
      <name val="Calibri"/>
      <family val="2"/>
    </font>
    <font>
      <i/>
      <sz val="13"/>
      <name val="Calibri"/>
      <family val="2"/>
      <scheme val="minor"/>
    </font>
    <font>
      <sz val="13"/>
      <color rgb="FFA5A5A5"/>
      <name val="Calibri"/>
      <family val="2"/>
      <scheme val="minor"/>
    </font>
    <font>
      <sz val="13"/>
      <color theme="8" tint="-0.249977111117893"/>
      <name val="Calibri"/>
      <family val="2"/>
      <scheme val="minor"/>
    </font>
    <font>
      <b/>
      <i/>
      <sz val="13"/>
      <color theme="1"/>
      <name val="Calibri"/>
      <family val="2"/>
      <scheme val="minor"/>
    </font>
    <font>
      <sz val="13"/>
      <color rgb="FFFF0000"/>
      <name val="Calibri"/>
      <family val="2"/>
      <scheme val="minor"/>
    </font>
    <font>
      <u/>
      <sz val="11"/>
      <color rgb="FF0070C0"/>
      <name val="Calibri"/>
      <family val="2"/>
      <scheme val="minor"/>
    </font>
    <font>
      <sz val="13"/>
      <color theme="2" tint="-0.249977111117893"/>
      <name val="Calibri"/>
      <family val="2"/>
      <scheme val="minor"/>
    </font>
    <font>
      <sz val="13"/>
      <color rgb="FF000000"/>
      <name val="Calibri"/>
      <family val="2"/>
      <scheme val="minor"/>
    </font>
    <font>
      <u/>
      <sz val="13"/>
      <color rgb="FF0070C0"/>
      <name val="Calibri"/>
      <family val="2"/>
      <scheme val="minor"/>
    </font>
    <font>
      <sz val="10"/>
      <color theme="2" tint="-0.249977111117893"/>
      <name val="Calibri"/>
      <family val="2"/>
      <scheme val="minor"/>
    </font>
    <font>
      <sz val="11.5"/>
      <name val="Calibri"/>
      <family val="2"/>
      <scheme val="minor"/>
    </font>
    <font>
      <sz val="12"/>
      <name val="Calibri"/>
      <family val="2"/>
      <scheme val="minor"/>
    </font>
    <font>
      <sz val="10"/>
      <name val="Calibri"/>
      <family val="2"/>
      <scheme val="minor"/>
    </font>
    <font>
      <sz val="11"/>
      <color theme="1"/>
      <name val="Calibri"/>
      <family val="2"/>
    </font>
    <font>
      <b/>
      <sz val="11"/>
      <color theme="1"/>
      <name val="Calibri"/>
      <family val="2"/>
    </font>
    <font>
      <b/>
      <sz val="14"/>
      <color theme="1"/>
      <name val="Calibri"/>
      <family val="2"/>
    </font>
    <font>
      <i/>
      <sz val="11"/>
      <color theme="1"/>
      <name val="Calibri"/>
      <family val="2"/>
    </font>
    <font>
      <b/>
      <sz val="11"/>
      <name val="Calibri"/>
      <family val="2"/>
    </font>
    <font>
      <sz val="12"/>
      <color theme="1"/>
      <name val="Calibri"/>
      <family val="2"/>
    </font>
    <font>
      <sz val="11"/>
      <name val="Calibri"/>
      <family val="2"/>
    </font>
    <font>
      <sz val="11"/>
      <color rgb="FFC00000"/>
      <name val="Calibri"/>
      <family val="2"/>
      <scheme val="minor"/>
    </font>
    <font>
      <sz val="11"/>
      <color rgb="FFA5A5A5"/>
      <name val="Calibri"/>
      <family val="2"/>
    </font>
    <font>
      <b/>
      <sz val="11"/>
      <color rgb="FF000000"/>
      <name val="Aptos Narrow"/>
      <family val="2"/>
    </font>
    <font>
      <b/>
      <sz val="11"/>
      <color rgb="FFFF0000"/>
      <name val="Calibri"/>
      <family val="2"/>
      <scheme val="minor"/>
    </font>
  </fonts>
  <fills count="2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rgb="FFEDEDED"/>
        <bgColor indexed="64"/>
      </patternFill>
    </fill>
    <fill>
      <patternFill patternType="solid">
        <fgColor theme="9" tint="0.39997558519241921"/>
        <bgColor rgb="FF8EAADB"/>
      </patternFill>
    </fill>
    <fill>
      <patternFill patternType="solid">
        <fgColor theme="9" tint="0.39997558519241921"/>
        <bgColor rgb="FFB4C6E7"/>
      </patternFill>
    </fill>
    <fill>
      <patternFill patternType="solid">
        <fgColor rgb="FFFFD965"/>
        <bgColor rgb="FFFFD965"/>
      </patternFill>
    </fill>
    <fill>
      <patternFill patternType="solid">
        <fgColor rgb="FFFFE598"/>
        <bgColor rgb="FFFFE598"/>
      </patternFill>
    </fill>
    <fill>
      <patternFill patternType="solid">
        <fgColor rgb="FF458DCF"/>
        <bgColor rgb="FF93C472"/>
      </patternFill>
    </fill>
    <fill>
      <patternFill patternType="solid">
        <fgColor theme="8" tint="0.39997558519241921"/>
        <bgColor rgb="FFA0CB83"/>
      </patternFill>
    </fill>
    <fill>
      <patternFill patternType="solid">
        <fgColor theme="8" tint="0.39997558519241921"/>
        <bgColor rgb="FFB7D8A0"/>
      </patternFill>
    </fill>
    <fill>
      <patternFill patternType="solid">
        <fgColor theme="8" tint="0.39997558519241921"/>
        <bgColor rgb="FFC5E0B3"/>
      </patternFill>
    </fill>
    <fill>
      <patternFill patternType="solid">
        <fgColor theme="8" tint="0.39997558519241921"/>
        <bgColor rgb="FFD2E6C4"/>
      </patternFill>
    </fill>
    <fill>
      <patternFill patternType="solid">
        <fgColor theme="8" tint="0.39997558519241921"/>
        <bgColor rgb="FFE2EFD9"/>
      </patternFill>
    </fill>
    <fill>
      <patternFill patternType="solid">
        <fgColor rgb="FFFFFF00"/>
        <bgColor indexed="64"/>
      </patternFill>
    </fill>
    <fill>
      <patternFill patternType="solid">
        <fgColor theme="0"/>
        <bgColor rgb="FFF2F2F2"/>
      </patternFill>
    </fill>
    <fill>
      <patternFill patternType="solid">
        <fgColor theme="0" tint="-4.9989318521683403E-2"/>
        <bgColor rgb="FFFEF2CB"/>
      </patternFill>
    </fill>
    <fill>
      <patternFill patternType="solid">
        <fgColor theme="0" tint="-0.14999847407452621"/>
        <bgColor indexed="64"/>
      </patternFill>
    </fill>
    <fill>
      <patternFill patternType="solid">
        <fgColor theme="7" tint="0.79998168889431442"/>
        <bgColor indexed="64"/>
      </patternFill>
    </fill>
    <fill>
      <patternFill patternType="solid">
        <fgColor theme="8" tint="0.79998168889431442"/>
        <bgColor indexed="64"/>
      </patternFill>
    </fill>
  </fills>
  <borders count="1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D8D8D8"/>
      </left>
      <right style="thin">
        <color rgb="FFD8D8D8"/>
      </right>
      <top style="thin">
        <color rgb="FFD8D8D8"/>
      </top>
      <bottom style="thin">
        <color rgb="FFD8D8D8"/>
      </bottom>
      <diagonal/>
    </border>
  </borders>
  <cellStyleXfs count="3">
    <xf numFmtId="0" fontId="0" fillId="0" borderId="0"/>
    <xf numFmtId="43" fontId="1" fillId="0" borderId="0" applyFont="0" applyFill="0" applyBorder="0" applyAlignment="0" applyProtection="0"/>
    <xf numFmtId="0" fontId="4" fillId="0" borderId="0" applyNumberFormat="0" applyFill="0" applyBorder="0" applyAlignment="0" applyProtection="0"/>
  </cellStyleXfs>
  <cellXfs count="247">
    <xf numFmtId="0" fontId="0" fillId="0" borderId="0" xfId="0"/>
    <xf numFmtId="0" fontId="0" fillId="2" borderId="0" xfId="0" applyFill="1"/>
    <xf numFmtId="0" fontId="7" fillId="2" borderId="0" xfId="0" applyFont="1" applyFill="1" applyAlignment="1">
      <alignment horizontal="center" vertical="center" wrapText="1"/>
    </xf>
    <xf numFmtId="0" fontId="3" fillId="3" borderId="0" xfId="0" applyFont="1" applyFill="1"/>
    <xf numFmtId="0" fontId="4" fillId="3" borderId="0" xfId="2" applyFill="1"/>
    <xf numFmtId="0" fontId="4" fillId="2" borderId="0" xfId="2" applyFill="1"/>
    <xf numFmtId="0" fontId="8" fillId="4" borderId="0" xfId="2" applyFont="1" applyFill="1" applyBorder="1"/>
    <xf numFmtId="0" fontId="0" fillId="4" borderId="0" xfId="0" applyFill="1"/>
    <xf numFmtId="0" fontId="3" fillId="4" borderId="0" xfId="0" applyFont="1" applyFill="1"/>
    <xf numFmtId="0" fontId="3" fillId="2" borderId="0" xfId="0" applyFont="1" applyFill="1"/>
    <xf numFmtId="0" fontId="9" fillId="2" borderId="0" xfId="0" applyFont="1" applyFill="1"/>
    <xf numFmtId="0" fontId="10" fillId="2" borderId="0" xfId="0" applyFont="1" applyFill="1"/>
    <xf numFmtId="0" fontId="11" fillId="2" borderId="0" xfId="0" applyFont="1" applyFill="1"/>
    <xf numFmtId="0" fontId="12" fillId="2" borderId="0" xfId="2" applyFont="1" applyFill="1"/>
    <xf numFmtId="0" fontId="11" fillId="0" borderId="0" xfId="0" applyFont="1"/>
    <xf numFmtId="0" fontId="0" fillId="2" borderId="0" xfId="0" applyFill="1" applyAlignment="1">
      <alignment horizontal="left"/>
    </xf>
    <xf numFmtId="0" fontId="0" fillId="2" borderId="0" xfId="0" applyFill="1" applyAlignment="1">
      <alignment horizontal="left" wrapText="1"/>
    </xf>
    <xf numFmtId="0" fontId="0" fillId="2" borderId="0" xfId="0" applyFill="1" applyAlignment="1">
      <alignment horizontal="center" wrapText="1"/>
    </xf>
    <xf numFmtId="0" fontId="0" fillId="2" borderId="0" xfId="0" applyFill="1" applyAlignment="1">
      <alignment horizontal="center"/>
    </xf>
    <xf numFmtId="0" fontId="5" fillId="2" borderId="0" xfId="0" applyFont="1" applyFill="1" applyAlignment="1">
      <alignment horizontal="left"/>
    </xf>
    <xf numFmtId="0" fontId="0" fillId="2" borderId="0" xfId="0" applyFill="1" applyAlignment="1">
      <alignment wrapText="1"/>
    </xf>
    <xf numFmtId="0" fontId="7" fillId="8" borderId="10" xfId="0" applyFont="1" applyFill="1" applyBorder="1" applyAlignment="1">
      <alignment horizontal="center" vertical="center" textRotation="90" wrapText="1"/>
    </xf>
    <xf numFmtId="0" fontId="16" fillId="8" borderId="10" xfId="0" applyFont="1" applyFill="1" applyBorder="1" applyAlignment="1">
      <alignment horizontal="center" vertical="center" textRotation="90" wrapText="1"/>
    </xf>
    <xf numFmtId="0" fontId="17" fillId="8" borderId="10" xfId="0" applyFont="1" applyFill="1" applyBorder="1" applyAlignment="1">
      <alignment horizontal="center" vertical="center" textRotation="90" wrapText="1"/>
    </xf>
    <xf numFmtId="0" fontId="0" fillId="0" borderId="0" xfId="0" applyAlignment="1">
      <alignment wrapText="1"/>
    </xf>
    <xf numFmtId="0" fontId="7" fillId="9" borderId="11" xfId="0" applyFont="1" applyFill="1" applyBorder="1" applyAlignment="1">
      <alignment horizontal="left" vertical="top" wrapText="1"/>
    </xf>
    <xf numFmtId="0" fontId="18" fillId="10" borderId="0" xfId="0" applyFont="1" applyFill="1" applyAlignment="1">
      <alignment horizontal="left" vertical="top" wrapText="1"/>
    </xf>
    <xf numFmtId="0" fontId="18" fillId="2" borderId="9" xfId="0" applyFont="1" applyFill="1" applyBorder="1" applyAlignment="1">
      <alignment horizontal="left" vertical="top" wrapText="1"/>
    </xf>
    <xf numFmtId="0" fontId="19" fillId="2" borderId="9" xfId="0" applyFont="1" applyFill="1" applyBorder="1" applyAlignment="1">
      <alignment horizontal="left" vertical="top" wrapText="1"/>
    </xf>
    <xf numFmtId="0" fontId="4" fillId="2" borderId="9" xfId="2" applyFill="1" applyBorder="1" applyAlignment="1">
      <alignment horizontal="left" vertical="top" wrapText="1"/>
    </xf>
    <xf numFmtId="0" fontId="19" fillId="2" borderId="9" xfId="0" applyFont="1" applyFill="1" applyBorder="1" applyAlignment="1">
      <alignment horizontal="center" vertical="top" wrapText="1"/>
    </xf>
    <xf numFmtId="0" fontId="20" fillId="2" borderId="9" xfId="0" applyFont="1" applyFill="1" applyBorder="1" applyAlignment="1">
      <alignment horizontal="center" vertical="top" wrapText="1"/>
    </xf>
    <xf numFmtId="164" fontId="19" fillId="2" borderId="9" xfId="0" applyNumberFormat="1" applyFont="1" applyFill="1" applyBorder="1" applyAlignment="1">
      <alignment horizontal="center" vertical="top" wrapText="1"/>
    </xf>
    <xf numFmtId="49" fontId="19" fillId="2" borderId="9" xfId="0" applyNumberFormat="1" applyFont="1" applyFill="1" applyBorder="1" applyAlignment="1">
      <alignment horizontal="center" vertical="top" wrapText="1"/>
    </xf>
    <xf numFmtId="49" fontId="19" fillId="2" borderId="9" xfId="0" applyNumberFormat="1" applyFont="1" applyFill="1" applyBorder="1" applyAlignment="1">
      <alignment horizontal="left" vertical="top" wrapText="1"/>
    </xf>
    <xf numFmtId="49" fontId="19" fillId="0" borderId="9" xfId="0" applyNumberFormat="1" applyFont="1" applyBorder="1" applyAlignment="1">
      <alignment horizontal="left" vertical="top" wrapText="1"/>
    </xf>
    <xf numFmtId="0" fontId="18" fillId="9" borderId="0" xfId="0" applyFont="1" applyFill="1" applyAlignment="1">
      <alignment horizontal="left" vertical="top" textRotation="90" wrapText="1"/>
    </xf>
    <xf numFmtId="2" fontId="19" fillId="2" borderId="9" xfId="0" applyNumberFormat="1" applyFont="1" applyFill="1" applyBorder="1" applyAlignment="1">
      <alignment horizontal="left" vertical="top" wrapText="1"/>
    </xf>
    <xf numFmtId="0" fontId="19" fillId="0" borderId="9" xfId="0" applyFont="1" applyBorder="1" applyAlignment="1">
      <alignment horizontal="left" vertical="top" wrapText="1"/>
    </xf>
    <xf numFmtId="49" fontId="19" fillId="0" borderId="0" xfId="0" applyNumberFormat="1" applyFont="1" applyAlignment="1">
      <alignment horizontal="left" vertical="top" wrapText="1"/>
    </xf>
    <xf numFmtId="0" fontId="22" fillId="10" borderId="0" xfId="0" applyFont="1" applyFill="1" applyAlignment="1">
      <alignment horizontal="left" vertical="top" wrapText="1"/>
    </xf>
    <xf numFmtId="49" fontId="19" fillId="0" borderId="10" xfId="0" applyNumberFormat="1" applyFont="1" applyBorder="1" applyAlignment="1">
      <alignment horizontal="left" vertical="top" wrapText="1"/>
    </xf>
    <xf numFmtId="0" fontId="18" fillId="9" borderId="0" xfId="0" applyFont="1" applyFill="1" applyAlignment="1">
      <alignment horizontal="left" vertical="top" wrapText="1"/>
    </xf>
    <xf numFmtId="0" fontId="19" fillId="2" borderId="0" xfId="0" applyFont="1" applyFill="1" applyAlignment="1">
      <alignment horizontal="center" vertical="top" wrapText="1"/>
    </xf>
    <xf numFmtId="1" fontId="19" fillId="2" borderId="9" xfId="0" applyNumberFormat="1" applyFont="1" applyFill="1" applyBorder="1" applyAlignment="1">
      <alignment horizontal="center" vertical="top" wrapText="1"/>
    </xf>
    <xf numFmtId="0" fontId="15" fillId="2" borderId="0" xfId="0" applyFont="1" applyFill="1"/>
    <xf numFmtId="0" fontId="19" fillId="2" borderId="11" xfId="0" applyFont="1" applyFill="1" applyBorder="1" applyAlignment="1">
      <alignment horizontal="left" vertical="top" wrapText="1"/>
    </xf>
    <xf numFmtId="0" fontId="19" fillId="2" borderId="0" xfId="0" applyFont="1" applyFill="1" applyAlignment="1">
      <alignment horizontal="left" vertical="top" wrapText="1"/>
    </xf>
    <xf numFmtId="0" fontId="4" fillId="2" borderId="11" xfId="2" applyFill="1" applyBorder="1" applyAlignment="1">
      <alignment horizontal="left" vertical="top" wrapText="1"/>
    </xf>
    <xf numFmtId="0" fontId="19" fillId="2" borderId="11" xfId="0" applyFont="1" applyFill="1" applyBorder="1" applyAlignment="1">
      <alignment horizontal="center" vertical="top" wrapText="1"/>
    </xf>
    <xf numFmtId="49" fontId="19" fillId="2" borderId="11" xfId="0" applyNumberFormat="1" applyFont="1" applyFill="1" applyBorder="1" applyAlignment="1">
      <alignment horizontal="center" vertical="top" wrapText="1"/>
    </xf>
    <xf numFmtId="0" fontId="20" fillId="2" borderId="11" xfId="0" applyFont="1" applyFill="1" applyBorder="1" applyAlignment="1">
      <alignment horizontal="center" vertical="top" wrapText="1"/>
    </xf>
    <xf numFmtId="1" fontId="19" fillId="2" borderId="11" xfId="0" applyNumberFormat="1" applyFont="1" applyFill="1" applyBorder="1" applyAlignment="1">
      <alignment horizontal="center" vertical="top" wrapText="1"/>
    </xf>
    <xf numFmtId="164" fontId="19" fillId="2" borderId="11" xfId="0" applyNumberFormat="1" applyFont="1" applyFill="1" applyBorder="1" applyAlignment="1">
      <alignment horizontal="center" vertical="top" wrapText="1"/>
    </xf>
    <xf numFmtId="49" fontId="19" fillId="2" borderId="11" xfId="0" quotePrefix="1" applyNumberFormat="1" applyFont="1" applyFill="1" applyBorder="1" applyAlignment="1">
      <alignment horizontal="center" vertical="top" wrapText="1"/>
    </xf>
    <xf numFmtId="49" fontId="19" fillId="2" borderId="11" xfId="0" applyNumberFormat="1" applyFont="1" applyFill="1" applyBorder="1" applyAlignment="1">
      <alignment horizontal="left" vertical="top" wrapText="1"/>
    </xf>
    <xf numFmtId="165" fontId="19" fillId="2" borderId="9" xfId="0" applyNumberFormat="1" applyFont="1" applyFill="1" applyBorder="1" applyAlignment="1">
      <alignment horizontal="center" vertical="top" wrapText="1"/>
    </xf>
    <xf numFmtId="0" fontId="18" fillId="2" borderId="0" xfId="0" applyFont="1" applyFill="1" applyAlignment="1">
      <alignment horizontal="left" vertical="top" wrapText="1"/>
    </xf>
    <xf numFmtId="0" fontId="4" fillId="2" borderId="0" xfId="2" applyFill="1" applyBorder="1" applyAlignment="1">
      <alignment horizontal="left" vertical="top" wrapText="1"/>
    </xf>
    <xf numFmtId="0" fontId="19" fillId="2" borderId="0" xfId="0" applyFont="1" applyFill="1" applyAlignment="1">
      <alignment horizontal="center" vertical="top"/>
    </xf>
    <xf numFmtId="49" fontId="19" fillId="2" borderId="0" xfId="0" quotePrefix="1" applyNumberFormat="1" applyFont="1" applyFill="1" applyAlignment="1">
      <alignment horizontal="center" vertical="top" wrapText="1"/>
    </xf>
    <xf numFmtId="49" fontId="19" fillId="2" borderId="0" xfId="0" applyNumberFormat="1" applyFont="1" applyFill="1" applyAlignment="1">
      <alignment horizontal="center" vertical="top" wrapText="1"/>
    </xf>
    <xf numFmtId="49" fontId="19" fillId="2" borderId="0" xfId="0" applyNumberFormat="1" applyFont="1" applyFill="1" applyAlignment="1">
      <alignment horizontal="left" vertical="top" wrapText="1"/>
    </xf>
    <xf numFmtId="0" fontId="0" fillId="2" borderId="9" xfId="0" applyFill="1" applyBorder="1" applyAlignment="1">
      <alignment horizontal="left"/>
    </xf>
    <xf numFmtId="0" fontId="19" fillId="2" borderId="10" xfId="0" applyFont="1" applyFill="1" applyBorder="1" applyAlignment="1">
      <alignment horizontal="left" vertical="top" wrapText="1"/>
    </xf>
    <xf numFmtId="164" fontId="19" fillId="2" borderId="0" xfId="0" applyNumberFormat="1" applyFont="1" applyFill="1" applyAlignment="1">
      <alignment horizontal="center" vertical="top" wrapText="1"/>
    </xf>
    <xf numFmtId="164" fontId="19" fillId="0" borderId="0" xfId="0" applyNumberFormat="1" applyFont="1" applyAlignment="1">
      <alignment horizontal="center" vertical="top" wrapText="1"/>
    </xf>
    <xf numFmtId="0" fontId="19" fillId="0" borderId="10" xfId="0" applyFont="1" applyBorder="1" applyAlignment="1">
      <alignment horizontal="left" vertical="top" wrapText="1"/>
    </xf>
    <xf numFmtId="0" fontId="19" fillId="2" borderId="10" xfId="0" applyFont="1" applyFill="1" applyBorder="1" applyAlignment="1">
      <alignment horizontal="center" vertical="top" wrapText="1"/>
    </xf>
    <xf numFmtId="164" fontId="19" fillId="2" borderId="10" xfId="0" applyNumberFormat="1" applyFont="1" applyFill="1" applyBorder="1" applyAlignment="1">
      <alignment horizontal="center" vertical="top" wrapText="1"/>
    </xf>
    <xf numFmtId="49" fontId="19" fillId="2" borderId="10" xfId="0" applyNumberFormat="1" applyFont="1" applyFill="1" applyBorder="1" applyAlignment="1">
      <alignment horizontal="center" vertical="top" wrapText="1"/>
    </xf>
    <xf numFmtId="49" fontId="19" fillId="2" borderId="10" xfId="0" applyNumberFormat="1" applyFont="1" applyFill="1" applyBorder="1" applyAlignment="1">
      <alignment horizontal="left" vertical="top" wrapText="1"/>
    </xf>
    <xf numFmtId="0" fontId="24" fillId="12" borderId="0" xfId="0" applyFont="1" applyFill="1" applyAlignment="1">
      <alignment horizontal="left" vertical="top" wrapText="1"/>
    </xf>
    <xf numFmtId="0" fontId="18" fillId="12" borderId="0" xfId="0" applyFont="1" applyFill="1" applyAlignment="1">
      <alignment horizontal="left" vertical="top" wrapText="1"/>
    </xf>
    <xf numFmtId="0" fontId="26" fillId="2" borderId="9" xfId="2" applyFont="1" applyFill="1" applyBorder="1" applyAlignment="1">
      <alignment horizontal="left" vertical="top" wrapText="1"/>
    </xf>
    <xf numFmtId="49" fontId="27" fillId="0" borderId="9" xfId="0" applyNumberFormat="1" applyFont="1" applyBorder="1" applyAlignment="1">
      <alignment horizontal="left" vertical="top" wrapText="1"/>
    </xf>
    <xf numFmtId="0" fontId="22" fillId="11" borderId="0" xfId="0" applyFont="1" applyFill="1" applyAlignment="1">
      <alignment horizontal="left" vertical="top" wrapText="1"/>
    </xf>
    <xf numFmtId="0" fontId="22" fillId="12" borderId="0" xfId="0" applyFont="1" applyFill="1" applyAlignment="1">
      <alignment horizontal="left" vertical="top" wrapText="1"/>
    </xf>
    <xf numFmtId="0" fontId="28" fillId="2" borderId="9" xfId="0" applyFont="1" applyFill="1" applyBorder="1" applyAlignment="1">
      <alignment horizontal="left" vertical="top" wrapText="1"/>
    </xf>
    <xf numFmtId="164" fontId="15" fillId="2" borderId="9" xfId="0" applyNumberFormat="1" applyFont="1" applyFill="1" applyBorder="1" applyAlignment="1">
      <alignment horizontal="center" vertical="top" wrapText="1"/>
    </xf>
    <xf numFmtId="164" fontId="19" fillId="2" borderId="0" xfId="0" applyNumberFormat="1" applyFont="1" applyFill="1" applyAlignment="1">
      <alignment horizontal="center" vertical="top"/>
    </xf>
    <xf numFmtId="0" fontId="22" fillId="11" borderId="9" xfId="0" applyFont="1" applyFill="1" applyBorder="1" applyAlignment="1">
      <alignment horizontal="left" vertical="top" wrapText="1"/>
    </xf>
    <xf numFmtId="0" fontId="22" fillId="12" borderId="9" xfId="0" applyFont="1" applyFill="1" applyBorder="1" applyAlignment="1">
      <alignment horizontal="left" vertical="top" wrapText="1"/>
    </xf>
    <xf numFmtId="0" fontId="18" fillId="2" borderId="10" xfId="0" applyFont="1" applyFill="1" applyBorder="1" applyAlignment="1">
      <alignment horizontal="left" vertical="top" wrapText="1"/>
    </xf>
    <xf numFmtId="0" fontId="26" fillId="2" borderId="10" xfId="2" applyFont="1" applyFill="1" applyBorder="1" applyAlignment="1">
      <alignment horizontal="left" vertical="top" wrapText="1"/>
    </xf>
    <xf numFmtId="0" fontId="0" fillId="2" borderId="0" xfId="0" applyFill="1" applyAlignment="1">
      <alignment vertical="top"/>
    </xf>
    <xf numFmtId="0" fontId="0" fillId="2" borderId="0" xfId="0" applyFill="1" applyAlignment="1">
      <alignment vertical="top" wrapText="1"/>
    </xf>
    <xf numFmtId="0" fontId="7" fillId="13" borderId="0" xfId="0" applyFont="1" applyFill="1" applyAlignment="1">
      <alignment horizontal="left" vertical="top" wrapText="1"/>
    </xf>
    <xf numFmtId="49" fontId="29" fillId="2" borderId="9" xfId="2" applyNumberFormat="1" applyFont="1" applyFill="1" applyBorder="1" applyAlignment="1">
      <alignment horizontal="left" vertical="top" wrapText="1"/>
    </xf>
    <xf numFmtId="0" fontId="18" fillId="2" borderId="9" xfId="0" applyFont="1" applyFill="1" applyBorder="1" applyAlignment="1">
      <alignment horizontal="center" vertical="top" wrapText="1"/>
    </xf>
    <xf numFmtId="49" fontId="18" fillId="2" borderId="9" xfId="0" applyNumberFormat="1" applyFont="1" applyFill="1" applyBorder="1" applyAlignment="1">
      <alignment horizontal="center" vertical="top" wrapText="1"/>
    </xf>
    <xf numFmtId="1" fontId="18" fillId="2" borderId="9" xfId="0" applyNumberFormat="1" applyFont="1" applyFill="1" applyBorder="1" applyAlignment="1">
      <alignment horizontal="center" vertical="top" wrapText="1"/>
    </xf>
    <xf numFmtId="49" fontId="18" fillId="2" borderId="9" xfId="0" applyNumberFormat="1" applyFont="1" applyFill="1" applyBorder="1" applyAlignment="1">
      <alignment horizontal="left" vertical="top" wrapText="1"/>
    </xf>
    <xf numFmtId="49" fontId="18" fillId="0" borderId="9" xfId="0" applyNumberFormat="1" applyFont="1" applyBorder="1" applyAlignment="1">
      <alignment horizontal="left" vertical="top" wrapText="1"/>
    </xf>
    <xf numFmtId="0" fontId="18" fillId="13" borderId="0" xfId="0" applyFont="1" applyFill="1" applyAlignment="1">
      <alignment horizontal="left" vertical="top" wrapText="1"/>
    </xf>
    <xf numFmtId="49" fontId="25" fillId="2" borderId="9" xfId="0" applyNumberFormat="1" applyFont="1" applyFill="1" applyBorder="1" applyAlignment="1">
      <alignment horizontal="left" vertical="top" wrapText="1"/>
    </xf>
    <xf numFmtId="0" fontId="18" fillId="14" borderId="0" xfId="0" applyFont="1" applyFill="1" applyAlignment="1">
      <alignment horizontal="left" vertical="top" wrapText="1"/>
    </xf>
    <xf numFmtId="0" fontId="18" fillId="14" borderId="9" xfId="0" applyFont="1" applyFill="1" applyBorder="1" applyAlignment="1">
      <alignment horizontal="left" vertical="top" wrapText="1"/>
    </xf>
    <xf numFmtId="0" fontId="15" fillId="2" borderId="9" xfId="2" applyFont="1" applyFill="1" applyBorder="1" applyAlignment="1">
      <alignment horizontal="left" vertical="top" wrapText="1"/>
    </xf>
    <xf numFmtId="0" fontId="15" fillId="2" borderId="9" xfId="2" applyFont="1" applyFill="1" applyBorder="1" applyAlignment="1">
      <alignment horizontal="center" vertical="top" wrapText="1"/>
    </xf>
    <xf numFmtId="0" fontId="18" fillId="0" borderId="9" xfId="0" applyFont="1" applyBorder="1" applyAlignment="1">
      <alignment horizontal="center" vertical="top" wrapText="1"/>
    </xf>
    <xf numFmtId="49" fontId="18" fillId="0" borderId="9" xfId="0" applyNumberFormat="1" applyFont="1" applyBorder="1" applyAlignment="1">
      <alignment horizontal="center" vertical="top" wrapText="1"/>
    </xf>
    <xf numFmtId="49" fontId="18" fillId="2" borderId="10" xfId="0" applyNumberFormat="1" applyFont="1" applyFill="1" applyBorder="1" applyAlignment="1">
      <alignment horizontal="center" vertical="top" wrapText="1"/>
    </xf>
    <xf numFmtId="0" fontId="18" fillId="2" borderId="10" xfId="0" applyFont="1" applyFill="1" applyBorder="1" applyAlignment="1">
      <alignment horizontal="center" vertical="top" wrapText="1"/>
    </xf>
    <xf numFmtId="1" fontId="18" fillId="2" borderId="10" xfId="0" applyNumberFormat="1" applyFont="1" applyFill="1" applyBorder="1" applyAlignment="1">
      <alignment horizontal="center" vertical="top" wrapText="1"/>
    </xf>
    <xf numFmtId="164" fontId="18" fillId="2" borderId="10" xfId="0" applyNumberFormat="1" applyFont="1" applyFill="1" applyBorder="1" applyAlignment="1">
      <alignment horizontal="center" vertical="top" wrapText="1"/>
    </xf>
    <xf numFmtId="0" fontId="18" fillId="2" borderId="9" xfId="2" applyFont="1" applyFill="1" applyBorder="1" applyAlignment="1">
      <alignment horizontal="left" vertical="top" wrapText="1"/>
    </xf>
    <xf numFmtId="164" fontId="18" fillId="2" borderId="9" xfId="0" applyNumberFormat="1" applyFont="1" applyFill="1" applyBorder="1" applyAlignment="1">
      <alignment horizontal="center" vertical="top" wrapText="1"/>
    </xf>
    <xf numFmtId="0" fontId="18" fillId="15" borderId="0" xfId="0" applyFont="1" applyFill="1" applyAlignment="1">
      <alignment horizontal="left" vertical="top" wrapText="1"/>
    </xf>
    <xf numFmtId="0" fontId="18" fillId="0" borderId="9" xfId="0" applyFont="1" applyBorder="1" applyAlignment="1">
      <alignment horizontal="left" vertical="top" wrapText="1"/>
    </xf>
    <xf numFmtId="0" fontId="18" fillId="0" borderId="10" xfId="0" applyFont="1" applyBorder="1" applyAlignment="1">
      <alignment horizontal="left" vertical="top" wrapText="1"/>
    </xf>
    <xf numFmtId="49" fontId="30" fillId="0" borderId="9" xfId="0" applyNumberFormat="1" applyFont="1" applyBorder="1" applyAlignment="1">
      <alignment horizontal="left" vertical="top" wrapText="1"/>
    </xf>
    <xf numFmtId="0" fontId="18" fillId="15" borderId="9" xfId="0" applyFont="1" applyFill="1" applyBorder="1" applyAlignment="1">
      <alignment horizontal="left" vertical="top" wrapText="1"/>
    </xf>
    <xf numFmtId="2" fontId="18" fillId="2" borderId="9" xfId="0" applyNumberFormat="1" applyFont="1" applyFill="1" applyBorder="1" applyAlignment="1">
      <alignment horizontal="center" vertical="top" wrapText="1"/>
    </xf>
    <xf numFmtId="0" fontId="7" fillId="8" borderId="10" xfId="0" applyFont="1" applyFill="1" applyBorder="1" applyAlignment="1">
      <alignment horizontal="center" vertical="center" textRotation="90"/>
    </xf>
    <xf numFmtId="0" fontId="16" fillId="8" borderId="10" xfId="0" applyFont="1" applyFill="1" applyBorder="1" applyAlignment="1">
      <alignment horizontal="center" vertical="center" textRotation="90"/>
    </xf>
    <xf numFmtId="0" fontId="7" fillId="16" borderId="0" xfId="0" applyFont="1" applyFill="1" applyAlignment="1">
      <alignment horizontal="left" vertical="top" wrapText="1"/>
    </xf>
    <xf numFmtId="49" fontId="31" fillId="2" borderId="9" xfId="0" applyNumberFormat="1" applyFont="1" applyFill="1" applyBorder="1" applyAlignment="1">
      <alignment horizontal="center" vertical="top" wrapText="1"/>
    </xf>
    <xf numFmtId="0" fontId="18" fillId="16" borderId="0" xfId="0" applyFont="1" applyFill="1" applyAlignment="1">
      <alignment horizontal="left" vertical="top" wrapText="1"/>
    </xf>
    <xf numFmtId="49" fontId="27" fillId="0" borderId="0" xfId="0" applyNumberFormat="1" applyFont="1" applyAlignment="1">
      <alignment horizontal="left" vertical="top" wrapText="1"/>
    </xf>
    <xf numFmtId="1" fontId="19" fillId="2" borderId="10" xfId="0" applyNumberFormat="1" applyFont="1" applyFill="1" applyBorder="1" applyAlignment="1">
      <alignment horizontal="center" vertical="top" wrapText="1"/>
    </xf>
    <xf numFmtId="0" fontId="19" fillId="0" borderId="9" xfId="0" applyFont="1" applyBorder="1" applyAlignment="1">
      <alignment horizontal="center" vertical="top" wrapText="1"/>
    </xf>
    <xf numFmtId="0" fontId="18" fillId="16" borderId="9" xfId="0" applyFont="1" applyFill="1" applyBorder="1" applyAlignment="1">
      <alignment horizontal="left" vertical="top" wrapText="1"/>
    </xf>
    <xf numFmtId="0" fontId="29" fillId="2" borderId="10" xfId="2" applyFont="1" applyFill="1" applyBorder="1" applyAlignment="1">
      <alignment horizontal="left" vertical="top" wrapText="1"/>
    </xf>
    <xf numFmtId="166" fontId="19" fillId="2" borderId="10" xfId="0" applyNumberFormat="1" applyFont="1" applyFill="1" applyBorder="1" applyAlignment="1">
      <alignment horizontal="center" vertical="top" wrapText="1"/>
    </xf>
    <xf numFmtId="0" fontId="17" fillId="17" borderId="0" xfId="0" applyFont="1" applyFill="1" applyAlignment="1">
      <alignment horizontal="left" vertical="top" wrapText="1"/>
    </xf>
    <xf numFmtId="0" fontId="18" fillId="17" borderId="0" xfId="0" applyFont="1" applyFill="1" applyAlignment="1">
      <alignment horizontal="left" vertical="top" wrapText="1"/>
    </xf>
    <xf numFmtId="0" fontId="29" fillId="2" borderId="9" xfId="2" applyFont="1" applyFill="1" applyBorder="1" applyAlignment="1">
      <alignment horizontal="left" vertical="top" wrapText="1"/>
    </xf>
    <xf numFmtId="2" fontId="19" fillId="2" borderId="9" xfId="0" applyNumberFormat="1" applyFont="1" applyFill="1" applyBorder="1" applyAlignment="1">
      <alignment horizontal="center" vertical="top" wrapText="1"/>
    </xf>
    <xf numFmtId="49" fontId="19" fillId="0" borderId="9" xfId="0" applyNumberFormat="1" applyFont="1" applyBorder="1" applyAlignment="1">
      <alignment horizontal="center" vertical="top" wrapText="1"/>
    </xf>
    <xf numFmtId="0" fontId="32" fillId="2" borderId="10" xfId="0" applyFont="1" applyFill="1" applyBorder="1" applyAlignment="1">
      <alignment horizontal="center" vertical="top" wrapText="1"/>
    </xf>
    <xf numFmtId="0" fontId="18" fillId="18" borderId="0" xfId="0" applyFont="1" applyFill="1" applyAlignment="1">
      <alignment horizontal="left" vertical="top" wrapText="1"/>
    </xf>
    <xf numFmtId="0" fontId="17" fillId="18" borderId="11" xfId="0" applyFont="1" applyFill="1" applyBorder="1" applyAlignment="1">
      <alignment horizontal="left" vertical="top" wrapText="1"/>
    </xf>
    <xf numFmtId="0" fontId="19" fillId="2" borderId="0" xfId="2" applyFont="1" applyFill="1" applyBorder="1" applyAlignment="1">
      <alignment horizontal="center" vertical="top" wrapText="1"/>
    </xf>
    <xf numFmtId="0" fontId="20" fillId="2" borderId="0" xfId="0" applyFont="1" applyFill="1" applyAlignment="1">
      <alignment horizontal="center" vertical="top" wrapText="1"/>
    </xf>
    <xf numFmtId="164" fontId="15" fillId="2" borderId="11" xfId="0" applyNumberFormat="1" applyFont="1" applyFill="1" applyBorder="1" applyAlignment="1">
      <alignment horizontal="center" vertical="top" wrapText="1"/>
    </xf>
    <xf numFmtId="0" fontId="19" fillId="2" borderId="9" xfId="2" applyFont="1" applyFill="1" applyBorder="1" applyAlignment="1">
      <alignment horizontal="left" vertical="top" wrapText="1"/>
    </xf>
    <xf numFmtId="166" fontId="19" fillId="2" borderId="9" xfId="0" applyNumberFormat="1" applyFont="1" applyFill="1" applyBorder="1" applyAlignment="1">
      <alignment horizontal="center" vertical="top" wrapText="1"/>
    </xf>
    <xf numFmtId="164" fontId="33" fillId="2" borderId="9" xfId="0" applyNumberFormat="1" applyFont="1" applyFill="1" applyBorder="1" applyAlignment="1">
      <alignment horizontal="center" vertical="top" wrapText="1"/>
    </xf>
    <xf numFmtId="164" fontId="33" fillId="2" borderId="10" xfId="1" applyNumberFormat="1" applyFont="1" applyFill="1" applyBorder="1" applyAlignment="1">
      <alignment horizontal="center" vertical="top" wrapText="1"/>
    </xf>
    <xf numFmtId="0" fontId="19" fillId="2" borderId="10" xfId="0" applyFont="1" applyFill="1" applyBorder="1" applyAlignment="1">
      <alignment horizontal="center" vertical="top"/>
    </xf>
    <xf numFmtId="0" fontId="18" fillId="13" borderId="9" xfId="0" applyFont="1" applyFill="1" applyBorder="1" applyAlignment="1">
      <alignment horizontal="left" vertical="top" wrapText="1"/>
    </xf>
    <xf numFmtId="0" fontId="18" fillId="18" borderId="9" xfId="0" applyFont="1" applyFill="1" applyBorder="1" applyAlignment="1">
      <alignment horizontal="left" vertical="top" wrapText="1"/>
    </xf>
    <xf numFmtId="0" fontId="2" fillId="2" borderId="0" xfId="0" applyFont="1" applyFill="1" applyAlignment="1">
      <alignment horizontal="center"/>
    </xf>
    <xf numFmtId="0" fontId="0" fillId="0" borderId="0" xfId="0" applyAlignment="1">
      <alignment horizontal="left"/>
    </xf>
    <xf numFmtId="0" fontId="0" fillId="0" borderId="0" xfId="0" applyAlignment="1">
      <alignment horizontal="left" wrapText="1"/>
    </xf>
    <xf numFmtId="0" fontId="0" fillId="0" borderId="0" xfId="0" applyAlignment="1">
      <alignment horizontal="center" wrapText="1"/>
    </xf>
    <xf numFmtId="0" fontId="0" fillId="0" borderId="0" xfId="0" applyAlignment="1">
      <alignment horizontal="center"/>
    </xf>
    <xf numFmtId="0" fontId="0" fillId="0" borderId="0" xfId="0" applyAlignment="1">
      <alignment horizontal="left" vertical="top"/>
    </xf>
    <xf numFmtId="0" fontId="0" fillId="19" borderId="0" xfId="0" applyFill="1" applyAlignment="1">
      <alignment horizontal="left"/>
    </xf>
    <xf numFmtId="0" fontId="0" fillId="19" borderId="0" xfId="0" applyFill="1" applyAlignment="1">
      <alignment horizontal="center" wrapText="1"/>
    </xf>
    <xf numFmtId="0" fontId="34" fillId="2" borderId="0" xfId="0" applyFont="1" applyFill="1"/>
    <xf numFmtId="0" fontId="35" fillId="2" borderId="0" xfId="0" applyFont="1" applyFill="1" applyAlignment="1">
      <alignment horizontal="right"/>
    </xf>
    <xf numFmtId="0" fontId="34" fillId="2" borderId="0" xfId="0" applyFont="1" applyFill="1" applyAlignment="1">
      <alignment horizontal="center" vertical="center"/>
    </xf>
    <xf numFmtId="0" fontId="34" fillId="20" borderId="0" xfId="0" applyFont="1" applyFill="1"/>
    <xf numFmtId="0" fontId="37" fillId="2" borderId="0" xfId="0" applyFont="1" applyFill="1" applyAlignment="1">
      <alignment horizontal="left"/>
    </xf>
    <xf numFmtId="0" fontId="35" fillId="2" borderId="0" xfId="0" applyFont="1" applyFill="1" applyAlignment="1">
      <alignment horizontal="left" textRotation="90"/>
    </xf>
    <xf numFmtId="0" fontId="37" fillId="2" borderId="0" xfId="0" applyFont="1" applyFill="1" applyAlignment="1">
      <alignment horizontal="left" textRotation="90"/>
    </xf>
    <xf numFmtId="0" fontId="37" fillId="2" borderId="0" xfId="0" applyFont="1" applyFill="1" applyAlignment="1">
      <alignment horizontal="left" textRotation="90" wrapText="1"/>
    </xf>
    <xf numFmtId="0" fontId="34" fillId="2" borderId="0" xfId="0" applyFont="1" applyFill="1" applyAlignment="1">
      <alignment horizontal="left" vertical="center"/>
    </xf>
    <xf numFmtId="0" fontId="34" fillId="2" borderId="0" xfId="0" quotePrefix="1" applyFont="1" applyFill="1" applyAlignment="1">
      <alignment horizontal="left" vertical="center" wrapText="1"/>
    </xf>
    <xf numFmtId="0" fontId="38" fillId="2" borderId="0" xfId="0" applyFont="1" applyFill="1" applyAlignment="1">
      <alignment vertical="center" wrapText="1"/>
    </xf>
    <xf numFmtId="0" fontId="39" fillId="21" borderId="12" xfId="0" applyFont="1" applyFill="1" applyBorder="1" applyAlignment="1">
      <alignment horizontal="center" vertical="center"/>
    </xf>
    <xf numFmtId="0" fontId="40" fillId="2" borderId="0" xfId="0" applyFont="1" applyFill="1" applyAlignment="1">
      <alignment horizontal="center" vertical="center"/>
    </xf>
    <xf numFmtId="9" fontId="40" fillId="2" borderId="0" xfId="0" applyNumberFormat="1" applyFont="1" applyFill="1" applyAlignment="1">
      <alignment horizontal="center" vertical="center"/>
    </xf>
    <xf numFmtId="0" fontId="40" fillId="2" borderId="0" xfId="0" applyFont="1" applyFill="1" applyAlignment="1">
      <alignment vertical="center"/>
    </xf>
    <xf numFmtId="0" fontId="40" fillId="2" borderId="0" xfId="0" applyFont="1" applyFill="1" applyAlignment="1">
      <alignment horizontal="left" vertical="center"/>
    </xf>
    <xf numFmtId="0" fontId="40" fillId="2" borderId="0" xfId="0" quotePrefix="1" applyFont="1" applyFill="1" applyAlignment="1">
      <alignment horizontal="left" vertical="center" wrapText="1"/>
    </xf>
    <xf numFmtId="0" fontId="15" fillId="0" borderId="0" xfId="0" applyFont="1"/>
    <xf numFmtId="0" fontId="40" fillId="2" borderId="0" xfId="0" applyFont="1" applyFill="1" applyAlignment="1">
      <alignment horizontal="left" vertical="center" wrapText="1"/>
    </xf>
    <xf numFmtId="0" fontId="40" fillId="2" borderId="0" xfId="0" applyFont="1" applyFill="1" applyAlignment="1">
      <alignment vertical="center" wrapText="1"/>
    </xf>
    <xf numFmtId="0" fontId="41" fillId="0" borderId="0" xfId="0" applyFont="1"/>
    <xf numFmtId="0" fontId="15" fillId="2" borderId="0" xfId="0" applyFont="1" applyFill="1" applyAlignment="1">
      <alignment vertical="center"/>
    </xf>
    <xf numFmtId="0" fontId="34" fillId="2" borderId="0" xfId="0" applyFont="1" applyFill="1" applyAlignment="1">
      <alignment horizontal="left" vertical="center" wrapText="1"/>
    </xf>
    <xf numFmtId="0" fontId="42" fillId="2" borderId="0" xfId="0" applyFont="1" applyFill="1" applyAlignment="1">
      <alignment horizontal="left"/>
    </xf>
    <xf numFmtId="0" fontId="37" fillId="2" borderId="0" xfId="0" applyFont="1" applyFill="1" applyAlignment="1">
      <alignment horizontal="right"/>
    </xf>
    <xf numFmtId="0" fontId="40" fillId="2" borderId="0" xfId="0" applyFont="1" applyFill="1" applyAlignment="1">
      <alignment horizontal="center" vertical="center" textRotation="90"/>
    </xf>
    <xf numFmtId="0" fontId="40" fillId="2" borderId="0" xfId="0" applyFont="1" applyFill="1"/>
    <xf numFmtId="1" fontId="40" fillId="2" borderId="0" xfId="0" applyNumberFormat="1" applyFont="1" applyFill="1" applyAlignment="1">
      <alignment horizontal="center" vertical="center" textRotation="90"/>
    </xf>
    <xf numFmtId="1" fontId="0" fillId="2" borderId="0" xfId="0" applyNumberFormat="1" applyFill="1"/>
    <xf numFmtId="0" fontId="37" fillId="2" borderId="0" xfId="0" applyFont="1" applyFill="1" applyAlignment="1">
      <alignment horizontal="right" vertical="center"/>
    </xf>
    <xf numFmtId="9" fontId="40" fillId="2" borderId="0" xfId="0" applyNumberFormat="1" applyFont="1" applyFill="1" applyAlignment="1">
      <alignment horizontal="center" vertical="center" textRotation="90"/>
    </xf>
    <xf numFmtId="0" fontId="43" fillId="0" borderId="9" xfId="0" applyFont="1" applyBorder="1"/>
    <xf numFmtId="0" fontId="0" fillId="0" borderId="9" xfId="0" applyBorder="1"/>
    <xf numFmtId="0" fontId="3" fillId="0" borderId="0" xfId="0" applyFont="1" applyAlignment="1">
      <alignment textRotation="90"/>
    </xf>
    <xf numFmtId="2" fontId="3" fillId="3" borderId="0" xfId="0" applyNumberFormat="1" applyFont="1" applyFill="1" applyAlignment="1">
      <alignment horizontal="center" textRotation="90"/>
    </xf>
    <xf numFmtId="0" fontId="3" fillId="3" borderId="0" xfId="0" applyFont="1" applyFill="1" applyAlignment="1">
      <alignment horizontal="center" textRotation="90"/>
    </xf>
    <xf numFmtId="2" fontId="3" fillId="0" borderId="0" xfId="0" applyNumberFormat="1" applyFont="1" applyAlignment="1">
      <alignment horizontal="center" textRotation="90"/>
    </xf>
    <xf numFmtId="0" fontId="3" fillId="22" borderId="0" xfId="0" applyFont="1" applyFill="1" applyAlignment="1">
      <alignment horizontal="center" textRotation="90"/>
    </xf>
    <xf numFmtId="2" fontId="3" fillId="23" borderId="0" xfId="0" applyNumberFormat="1" applyFont="1" applyFill="1" applyAlignment="1">
      <alignment horizontal="center" textRotation="90"/>
    </xf>
    <xf numFmtId="0" fontId="3" fillId="23" borderId="0" xfId="0" applyFont="1" applyFill="1" applyAlignment="1">
      <alignment horizontal="center" textRotation="90"/>
    </xf>
    <xf numFmtId="2" fontId="38" fillId="0" borderId="0" xfId="0" applyNumberFormat="1" applyFont="1" applyAlignment="1">
      <alignment horizontal="center" textRotation="90"/>
    </xf>
    <xf numFmtId="2" fontId="0" fillId="3" borderId="0" xfId="0" applyNumberFormat="1" applyFill="1" applyAlignment="1">
      <alignment horizontal="center"/>
    </xf>
    <xf numFmtId="0" fontId="0" fillId="3" borderId="0" xfId="0" applyFill="1" applyAlignment="1">
      <alignment horizontal="center"/>
    </xf>
    <xf numFmtId="2" fontId="0" fillId="0" borderId="0" xfId="0" applyNumberFormat="1" applyAlignment="1">
      <alignment horizontal="center"/>
    </xf>
    <xf numFmtId="2" fontId="0" fillId="23" borderId="0" xfId="0" applyNumberFormat="1" applyFill="1" applyAlignment="1">
      <alignment horizontal="center"/>
    </xf>
    <xf numFmtId="0" fontId="0" fillId="23" borderId="0" xfId="0" applyFill="1" applyAlignment="1">
      <alignment horizontal="center"/>
    </xf>
    <xf numFmtId="0" fontId="0" fillId="22" borderId="0" xfId="0" applyFill="1"/>
    <xf numFmtId="0" fontId="0" fillId="22" borderId="0" xfId="0" applyFill="1" applyAlignment="1">
      <alignment horizontal="center"/>
    </xf>
    <xf numFmtId="2" fontId="3" fillId="4" borderId="0" xfId="0" applyNumberFormat="1" applyFont="1" applyFill="1" applyAlignment="1">
      <alignment horizontal="center" textRotation="90"/>
    </xf>
    <xf numFmtId="2" fontId="0" fillId="4" borderId="0" xfId="0" applyNumberFormat="1" applyFill="1" applyAlignment="1">
      <alignment horizontal="center"/>
    </xf>
    <xf numFmtId="2" fontId="3" fillId="24" borderId="0" xfId="0" applyNumberFormat="1" applyFont="1" applyFill="1" applyAlignment="1">
      <alignment horizontal="center" textRotation="90"/>
    </xf>
    <xf numFmtId="0" fontId="3" fillId="24" borderId="0" xfId="0" applyFont="1" applyFill="1" applyAlignment="1">
      <alignment horizontal="center" textRotation="90"/>
    </xf>
    <xf numFmtId="2" fontId="0" fillId="24" borderId="0" xfId="0" applyNumberFormat="1" applyFill="1" applyAlignment="1">
      <alignment horizontal="center"/>
    </xf>
    <xf numFmtId="0" fontId="0" fillId="24" borderId="0" xfId="0" applyFill="1" applyAlignment="1">
      <alignment horizontal="center"/>
    </xf>
    <xf numFmtId="0" fontId="3" fillId="0" borderId="0" xfId="0" applyFont="1" applyAlignment="1">
      <alignment horizontal="right" textRotation="90"/>
    </xf>
    <xf numFmtId="0" fontId="3" fillId="0" borderId="0" xfId="0" applyFont="1" applyAlignment="1">
      <alignment horizontal="center" textRotation="90"/>
    </xf>
    <xf numFmtId="1" fontId="3" fillId="23" borderId="0" xfId="0" applyNumberFormat="1" applyFont="1" applyFill="1" applyAlignment="1">
      <alignment horizontal="center" textRotation="90"/>
    </xf>
    <xf numFmtId="1" fontId="0" fillId="23" borderId="0" xfId="0" applyNumberFormat="1" applyFill="1" applyAlignment="1">
      <alignment horizontal="center"/>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9" fillId="2" borderId="11" xfId="0" applyFont="1" applyFill="1" applyBorder="1" applyAlignment="1">
      <alignment horizontal="center" vertical="top" wrapText="1"/>
    </xf>
    <xf numFmtId="0" fontId="19" fillId="2" borderId="9" xfId="0" applyFont="1" applyFill="1" applyBorder="1" applyAlignment="1">
      <alignment horizontal="center" vertical="top" wrapText="1"/>
    </xf>
    <xf numFmtId="49" fontId="19" fillId="2" borderId="11" xfId="0" applyNumberFormat="1" applyFont="1" applyFill="1" applyBorder="1" applyAlignment="1">
      <alignment horizontal="left" vertical="top" wrapText="1"/>
    </xf>
    <xf numFmtId="49" fontId="19" fillId="2" borderId="9" xfId="0" applyNumberFormat="1" applyFont="1" applyFill="1" applyBorder="1" applyAlignment="1">
      <alignment horizontal="left" vertical="top" wrapText="1"/>
    </xf>
    <xf numFmtId="0" fontId="19" fillId="2" borderId="11" xfId="0" applyFont="1" applyFill="1" applyBorder="1" applyAlignment="1">
      <alignment horizontal="left" vertical="top" wrapText="1"/>
    </xf>
    <xf numFmtId="0" fontId="19" fillId="2" borderId="9" xfId="0" applyFont="1" applyFill="1" applyBorder="1" applyAlignment="1">
      <alignment horizontal="left" vertical="top" wrapText="1"/>
    </xf>
    <xf numFmtId="0" fontId="7" fillId="11" borderId="11" xfId="0" applyFont="1" applyFill="1" applyBorder="1" applyAlignment="1">
      <alignment horizontal="left" vertical="top" wrapText="1"/>
    </xf>
    <xf numFmtId="0" fontId="7" fillId="11" borderId="0" xfId="0" applyFont="1" applyFill="1" applyAlignment="1">
      <alignment horizontal="left" vertical="top" wrapText="1"/>
    </xf>
    <xf numFmtId="0" fontId="7" fillId="14" borderId="11" xfId="0" applyFont="1" applyFill="1" applyBorder="1" applyAlignment="1">
      <alignment horizontal="left" vertical="top" wrapText="1"/>
    </xf>
    <xf numFmtId="0" fontId="7" fillId="14" borderId="0" xfId="0" applyFont="1" applyFill="1" applyAlignment="1">
      <alignment horizontal="left" vertical="top" wrapText="1"/>
    </xf>
    <xf numFmtId="0" fontId="7" fillId="15" borderId="0" xfId="0" applyFont="1" applyFill="1" applyAlignment="1">
      <alignment horizontal="left" vertical="top" wrapText="1"/>
    </xf>
    <xf numFmtId="0" fontId="18" fillId="0" borderId="11" xfId="0" applyFont="1" applyBorder="1" applyAlignment="1">
      <alignment horizontal="left" vertical="top" wrapText="1"/>
    </xf>
    <xf numFmtId="0" fontId="18" fillId="0" borderId="9" xfId="0" applyFont="1" applyBorder="1" applyAlignment="1">
      <alignment horizontal="left" vertical="top" wrapText="1"/>
    </xf>
    <xf numFmtId="49" fontId="19" fillId="0" borderId="11" xfId="0" applyNumberFormat="1" applyFont="1" applyBorder="1" applyAlignment="1">
      <alignment horizontal="left" vertical="top" wrapText="1"/>
    </xf>
    <xf numFmtId="49" fontId="19" fillId="0" borderId="9" xfId="0" applyNumberFormat="1" applyFont="1" applyBorder="1" applyAlignment="1">
      <alignment horizontal="left" vertical="top" wrapText="1"/>
    </xf>
    <xf numFmtId="0" fontId="19" fillId="0" borderId="11" xfId="0" applyFont="1" applyBorder="1" applyAlignment="1">
      <alignment horizontal="left" vertical="top" wrapText="1"/>
    </xf>
    <xf numFmtId="0" fontId="19" fillId="0" borderId="9" xfId="0" applyFont="1" applyBorder="1" applyAlignment="1">
      <alignment horizontal="left" vertical="top" wrapText="1"/>
    </xf>
    <xf numFmtId="0" fontId="19" fillId="2" borderId="0" xfId="0" applyFont="1" applyFill="1" applyAlignment="1">
      <alignment horizontal="left" vertical="top" wrapText="1"/>
    </xf>
    <xf numFmtId="49" fontId="19" fillId="2" borderId="0" xfId="0" applyNumberFormat="1" applyFont="1" applyFill="1" applyAlignment="1">
      <alignment horizontal="left" vertical="top" wrapText="1"/>
    </xf>
    <xf numFmtId="49" fontId="19" fillId="0" borderId="0" xfId="0" applyNumberFormat="1" applyFont="1" applyAlignment="1">
      <alignment horizontal="left" vertical="top" wrapText="1"/>
    </xf>
    <xf numFmtId="0" fontId="15" fillId="5" borderId="9" xfId="0" applyFont="1" applyFill="1" applyBorder="1" applyAlignment="1">
      <alignment horizontal="center" wrapText="1"/>
    </xf>
    <xf numFmtId="0" fontId="15" fillId="6" borderId="9" xfId="0" applyFont="1" applyFill="1" applyBorder="1" applyAlignment="1">
      <alignment horizontal="center" wrapText="1"/>
    </xf>
    <xf numFmtId="0" fontId="0" fillId="7" borderId="9" xfId="0" applyFill="1" applyBorder="1" applyAlignment="1">
      <alignment horizontal="center"/>
    </xf>
    <xf numFmtId="0" fontId="0" fillId="3" borderId="9" xfId="0" applyFill="1" applyBorder="1" applyAlignment="1">
      <alignment horizontal="center"/>
    </xf>
    <xf numFmtId="0" fontId="19" fillId="0" borderId="0" xfId="0" applyFont="1" applyAlignment="1">
      <alignment horizontal="left" vertical="top" wrapText="1"/>
    </xf>
    <xf numFmtId="0" fontId="4" fillId="2" borderId="11" xfId="2" applyFill="1" applyBorder="1" applyAlignment="1">
      <alignment horizontal="left" vertical="top" wrapText="1"/>
    </xf>
    <xf numFmtId="0" fontId="23" fillId="2" borderId="9" xfId="0" applyFont="1" applyFill="1" applyBorder="1" applyAlignment="1">
      <alignment horizontal="left" vertical="top" wrapText="1"/>
    </xf>
    <xf numFmtId="0" fontId="36" fillId="2" borderId="10" xfId="0" applyFont="1" applyFill="1" applyBorder="1" applyAlignment="1">
      <alignment horizontal="center"/>
    </xf>
    <xf numFmtId="0" fontId="3" fillId="0" borderId="0" xfId="0"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123826</xdr:colOff>
      <xdr:row>1</xdr:row>
      <xdr:rowOff>85726</xdr:rowOff>
    </xdr:from>
    <xdr:to>
      <xdr:col>3</xdr:col>
      <xdr:colOff>1000125</xdr:colOff>
      <xdr:row>3</xdr:row>
      <xdr:rowOff>80998</xdr:rowOff>
    </xdr:to>
    <xdr:pic>
      <xdr:nvPicPr>
        <xdr:cNvPr id="2" name="Picture 1">
          <a:extLst>
            <a:ext uri="{FF2B5EF4-FFF2-40B4-BE49-F238E27FC236}">
              <a16:creationId xmlns:a16="http://schemas.microsoft.com/office/drawing/2014/main" id="{0C6875B4-B8FE-48ED-A79A-3E12D09530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6" y="276226"/>
          <a:ext cx="1242059" cy="361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12077700</xdr:colOff>
      <xdr:row>1</xdr:row>
      <xdr:rowOff>76201</xdr:rowOff>
    </xdr:from>
    <xdr:to>
      <xdr:col>3</xdr:col>
      <xdr:colOff>13477472</xdr:colOff>
      <xdr:row>3</xdr:row>
      <xdr:rowOff>139065</xdr:rowOff>
    </xdr:to>
    <xdr:pic>
      <xdr:nvPicPr>
        <xdr:cNvPr id="3" name="Picture 2">
          <a:extLst>
            <a:ext uri="{FF2B5EF4-FFF2-40B4-BE49-F238E27FC236}">
              <a16:creationId xmlns:a16="http://schemas.microsoft.com/office/drawing/2014/main" id="{A9DCF100-A1B6-4C46-BC0A-7343A0569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672060" y="266701"/>
          <a:ext cx="1399772" cy="428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kapsarc.org/research/publications/the-circular-carbon-economy-index-2021-methodology/" TargetMode="External"/><Relationship Id="rId2" Type="http://schemas.openxmlformats.org/officeDocument/2006/relationships/hyperlink" Target="https://cceindex.kapsarc.org/" TargetMode="External"/><Relationship Id="rId1" Type="http://schemas.openxmlformats.org/officeDocument/2006/relationships/hyperlink" Target="https://www.kapsarc.org/research/projects/the-circular-carbon-economy-index/" TargetMode="External"/><Relationship Id="rId6" Type="http://schemas.openxmlformats.org/officeDocument/2006/relationships/drawing" Target="../drawings/drawing1.xml"/><Relationship Id="rId5" Type="http://schemas.openxmlformats.org/officeDocument/2006/relationships/hyperlink" Target="https://www.kapsarc.org/research/projects/the-circular-carbon-economy-index/" TargetMode="External"/><Relationship Id="rId4" Type="http://schemas.openxmlformats.org/officeDocument/2006/relationships/hyperlink" Target="https://cceindex.kapsarc.org/cceindex/downloads"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global-energy-data.enerdata.net/database/" TargetMode="External"/><Relationship Id="rId18" Type="http://schemas.openxmlformats.org/officeDocument/2006/relationships/hyperlink" Target="https://data.worldbank.org/" TargetMode="External"/><Relationship Id="rId26" Type="http://schemas.openxmlformats.org/officeDocument/2006/relationships/hyperlink" Target="https://unfccc.int/Transparency" TargetMode="External"/><Relationship Id="rId3" Type="http://schemas.openxmlformats.org/officeDocument/2006/relationships/hyperlink" Target="http://wds.iea.org/" TargetMode="External"/><Relationship Id="rId21" Type="http://schemas.openxmlformats.org/officeDocument/2006/relationships/hyperlink" Target="https://data.worldbank.org/indicator/NY.ADJ.NNTY.PC.CD" TargetMode="External"/><Relationship Id="rId34" Type="http://schemas.openxmlformats.org/officeDocument/2006/relationships/hyperlink" Target="https://www.bnef.com/" TargetMode="External"/><Relationship Id="rId7" Type="http://schemas.openxmlformats.org/officeDocument/2006/relationships/hyperlink" Target="https://www.doingbusiness.org/en/rankings" TargetMode="External"/><Relationship Id="rId12" Type="http://schemas.openxmlformats.org/officeDocument/2006/relationships/hyperlink" Target="https://www.bnef.com/" TargetMode="External"/><Relationship Id="rId17" Type="http://schemas.openxmlformats.org/officeDocument/2006/relationships/hyperlink" Target="https://databank.worldbank.org/source/world-development-indicators/" TargetMode="External"/><Relationship Id="rId25" Type="http://schemas.openxmlformats.org/officeDocument/2006/relationships/hyperlink" Target="https://unstats.un.org/sdgs/dataportal" TargetMode="External"/><Relationship Id="rId33" Type="http://schemas.openxmlformats.org/officeDocument/2006/relationships/hyperlink" Target="https://epi.yale.edu/" TargetMode="External"/><Relationship Id="rId2" Type="http://schemas.openxmlformats.org/officeDocument/2006/relationships/hyperlink" Target="https://www.ggfrdata.org/" TargetMode="External"/><Relationship Id="rId16" Type="http://schemas.openxmlformats.org/officeDocument/2006/relationships/hyperlink" Target="https://data.worldbank.org/indicator/NV.MNF.TECH.ZS.UN" TargetMode="External"/><Relationship Id="rId20" Type="http://schemas.openxmlformats.org/officeDocument/2006/relationships/hyperlink" Target="https://unstats.un.org/sdgs/dataportal" TargetMode="External"/><Relationship Id="rId29" Type="http://schemas.openxmlformats.org/officeDocument/2006/relationships/hyperlink" Target="https://unstats.un.org/sdgs/dataportal" TargetMode="External"/><Relationship Id="rId1" Type="http://schemas.openxmlformats.org/officeDocument/2006/relationships/hyperlink" Target="https://ociplus.rmi.org/" TargetMode="External"/><Relationship Id="rId6" Type="http://schemas.openxmlformats.org/officeDocument/2006/relationships/hyperlink" Target="https://carbonpricingdashboard.worldbank.org/" TargetMode="External"/><Relationship Id="rId11" Type="http://schemas.openxmlformats.org/officeDocument/2006/relationships/hyperlink" Target="https://www.ey.com/en_sa/recai" TargetMode="External"/><Relationship Id="rId24" Type="http://schemas.openxmlformats.org/officeDocument/2006/relationships/hyperlink" Target="https://vizhub.healthdata.org/gbd-results/" TargetMode="External"/><Relationship Id="rId32" Type="http://schemas.openxmlformats.org/officeDocument/2006/relationships/hyperlink" Target="https://global-energy-data.enerdata.net/database/" TargetMode="External"/><Relationship Id="rId5" Type="http://schemas.openxmlformats.org/officeDocument/2006/relationships/hyperlink" Target="https://www.bnef.com/" TargetMode="External"/><Relationship Id="rId15" Type="http://schemas.openxmlformats.org/officeDocument/2006/relationships/hyperlink" Target="https://data.worldbank.org/indicator/NV.MNF.CHEM.ZS.UN" TargetMode="External"/><Relationship Id="rId23" Type="http://schemas.openxmlformats.org/officeDocument/2006/relationships/hyperlink" Target="https://www.nature.com/nature-index/" TargetMode="External"/><Relationship Id="rId28" Type="http://schemas.openxmlformats.org/officeDocument/2006/relationships/hyperlink" Target="http://uis.unesco.org/" TargetMode="External"/><Relationship Id="rId10" Type="http://schemas.openxmlformats.org/officeDocument/2006/relationships/hyperlink" Target="https://www.germanwatch.org/en/cri" TargetMode="External"/><Relationship Id="rId19" Type="http://schemas.openxmlformats.org/officeDocument/2006/relationships/hyperlink" Target="https://risk-indexes.com/esg-index/" TargetMode="External"/><Relationship Id="rId31" Type="http://schemas.openxmlformats.org/officeDocument/2006/relationships/hyperlink" Target="https://global-energy-data.enerdata.net/database/" TargetMode="External"/><Relationship Id="rId4" Type="http://schemas.openxmlformats.org/officeDocument/2006/relationships/hyperlink" Target="https://rise.worldbank.org/scores" TargetMode="External"/><Relationship Id="rId9" Type="http://schemas.openxmlformats.org/officeDocument/2006/relationships/hyperlink" Target="https://databank.worldbank.org/source/human-capital-index/" TargetMode="External"/><Relationship Id="rId14" Type="http://schemas.openxmlformats.org/officeDocument/2006/relationships/hyperlink" Target="https://global-energy-data.enerdata.net/database/" TargetMode="External"/><Relationship Id="rId22" Type="http://schemas.openxmlformats.org/officeDocument/2006/relationships/hyperlink" Target="https://www.doingbusiness.org/en/rankings" TargetMode="External"/><Relationship Id="rId27" Type="http://schemas.openxmlformats.org/officeDocument/2006/relationships/hyperlink" Target="https://zerotracker.net/" TargetMode="External"/><Relationship Id="rId30" Type="http://schemas.openxmlformats.org/officeDocument/2006/relationships/hyperlink" Target="https://global-energy-data.enerdata.net/database/" TargetMode="External"/><Relationship Id="rId8" Type="http://schemas.openxmlformats.org/officeDocument/2006/relationships/hyperlink" Target="https://lpi.worldbank.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248A6-44BD-492A-9D59-A3C752BD80BA}">
  <dimension ref="A1:E57"/>
  <sheetViews>
    <sheetView topLeftCell="A49" workbookViewId="0">
      <selection activeCell="D13" sqref="D13"/>
    </sheetView>
  </sheetViews>
  <sheetFormatPr defaultColWidth="8.88671875" defaultRowHeight="14.4" x14ac:dyDescent="0.3"/>
  <cols>
    <col min="1" max="1" width="3.33203125" customWidth="1"/>
    <col min="2" max="2" width="3.6640625" customWidth="1"/>
    <col min="3" max="3" width="1.6640625" customWidth="1"/>
    <col min="4" max="4" width="211.44140625" customWidth="1"/>
    <col min="5" max="5" width="3.33203125" customWidth="1"/>
  </cols>
  <sheetData>
    <row r="1" spans="1:5" ht="15" thickBot="1" x14ac:dyDescent="0.35">
      <c r="A1" s="1"/>
      <c r="B1" s="1"/>
      <c r="C1" s="1"/>
      <c r="D1" s="1"/>
      <c r="E1" s="1"/>
    </row>
    <row r="2" spans="1:5" ht="15" customHeight="1" x14ac:dyDescent="0.3">
      <c r="A2" s="1"/>
      <c r="B2" s="209" t="s">
        <v>0</v>
      </c>
      <c r="C2" s="210"/>
      <c r="D2" s="211"/>
      <c r="E2" s="1"/>
    </row>
    <row r="3" spans="1:5" ht="15" customHeight="1" x14ac:dyDescent="0.3">
      <c r="A3" s="1"/>
      <c r="B3" s="212"/>
      <c r="C3" s="213"/>
      <c r="D3" s="214"/>
      <c r="E3" s="1"/>
    </row>
    <row r="4" spans="1:5" ht="15" thickBot="1" x14ac:dyDescent="0.35">
      <c r="A4" s="1"/>
      <c r="B4" s="215"/>
      <c r="C4" s="216"/>
      <c r="D4" s="217"/>
      <c r="E4" s="1"/>
    </row>
    <row r="5" spans="1:5" ht="17.399999999999999" x14ac:dyDescent="0.3">
      <c r="A5" s="1"/>
      <c r="B5" s="2"/>
      <c r="C5" s="2"/>
      <c r="D5" s="2"/>
      <c r="E5" s="1"/>
    </row>
    <row r="6" spans="1:5" ht="15.75" customHeight="1" x14ac:dyDescent="0.3">
      <c r="A6" s="1"/>
      <c r="B6" s="3" t="s">
        <v>1</v>
      </c>
      <c r="C6" s="3"/>
      <c r="D6" s="3"/>
      <c r="E6" s="1"/>
    </row>
    <row r="7" spans="1:5" ht="15.75" customHeight="1" x14ac:dyDescent="0.3">
      <c r="A7" s="1"/>
      <c r="B7" s="3" t="s">
        <v>2</v>
      </c>
      <c r="C7" s="3"/>
      <c r="D7" s="3"/>
      <c r="E7" s="1"/>
    </row>
    <row r="8" spans="1:5" ht="15.75" customHeight="1" x14ac:dyDescent="0.3">
      <c r="A8" s="1"/>
      <c r="B8" s="4" t="s">
        <v>3</v>
      </c>
      <c r="C8" s="4"/>
      <c r="D8" s="4"/>
      <c r="E8" s="1"/>
    </row>
    <row r="9" spans="1:5" ht="15.75" customHeight="1" x14ac:dyDescent="0.3">
      <c r="A9" s="1"/>
      <c r="B9" s="4" t="s">
        <v>4</v>
      </c>
      <c r="C9" s="4"/>
      <c r="D9" s="4"/>
      <c r="E9" s="1"/>
    </row>
    <row r="10" spans="1:5" ht="15.75" customHeight="1" x14ac:dyDescent="0.3">
      <c r="A10" s="1"/>
      <c r="B10" s="5"/>
      <c r="C10" s="5"/>
      <c r="D10" s="5"/>
      <c r="E10" s="1"/>
    </row>
    <row r="11" spans="1:5" ht="17.100000000000001" customHeight="1" x14ac:dyDescent="0.3">
      <c r="A11" s="1"/>
      <c r="B11" s="6">
        <v>1</v>
      </c>
      <c r="C11" s="7"/>
      <c r="D11" s="8" t="s">
        <v>5</v>
      </c>
      <c r="E11" s="1"/>
    </row>
    <row r="12" spans="1:5" ht="17.100000000000001" customHeight="1" x14ac:dyDescent="0.3">
      <c r="A12" s="1"/>
      <c r="B12" s="6">
        <v>2</v>
      </c>
      <c r="C12" s="7"/>
      <c r="D12" s="8" t="s">
        <v>6</v>
      </c>
      <c r="E12" s="1"/>
    </row>
    <row r="13" spans="1:5" ht="17.100000000000001" customHeight="1" x14ac:dyDescent="0.3">
      <c r="A13" s="1"/>
      <c r="B13" s="6">
        <v>3</v>
      </c>
      <c r="C13" s="7"/>
      <c r="D13" s="8" t="s">
        <v>7</v>
      </c>
      <c r="E13" s="1"/>
    </row>
    <row r="14" spans="1:5" ht="6" customHeight="1" x14ac:dyDescent="0.3">
      <c r="A14" s="1"/>
      <c r="B14" s="9"/>
      <c r="C14" s="9"/>
      <c r="D14" s="9"/>
      <c r="E14" s="1"/>
    </row>
    <row r="15" spans="1:5" ht="17.100000000000001" customHeight="1" x14ac:dyDescent="0.3">
      <c r="A15" s="1"/>
      <c r="B15" s="10" t="s">
        <v>8</v>
      </c>
      <c r="C15" s="10"/>
      <c r="D15" s="10"/>
      <c r="E15" s="1"/>
    </row>
    <row r="16" spans="1:5" ht="6" customHeight="1" x14ac:dyDescent="0.3">
      <c r="A16" s="1"/>
      <c r="B16" s="10"/>
      <c r="C16" s="10"/>
      <c r="D16" s="10"/>
      <c r="E16" s="1"/>
    </row>
    <row r="17" spans="1:5" ht="17.100000000000001" customHeight="1" x14ac:dyDescent="0.3">
      <c r="A17" s="1"/>
      <c r="B17" s="6">
        <v>4</v>
      </c>
      <c r="C17" s="7"/>
      <c r="D17" s="8" t="s">
        <v>9</v>
      </c>
      <c r="E17" s="1"/>
    </row>
    <row r="18" spans="1:5" ht="17.100000000000001" customHeight="1" x14ac:dyDescent="0.3">
      <c r="A18" s="1"/>
      <c r="B18" s="6">
        <v>5</v>
      </c>
      <c r="C18" s="7"/>
      <c r="D18" s="8" t="s">
        <v>10</v>
      </c>
      <c r="E18" s="1"/>
    </row>
    <row r="19" spans="1:5" ht="17.100000000000001" customHeight="1" x14ac:dyDescent="0.3">
      <c r="A19" s="1"/>
      <c r="B19" s="6">
        <v>6</v>
      </c>
      <c r="C19" s="7"/>
      <c r="D19" s="8" t="s">
        <v>988</v>
      </c>
      <c r="E19" s="1"/>
    </row>
    <row r="20" spans="1:5" ht="17.100000000000001" customHeight="1" x14ac:dyDescent="0.3">
      <c r="A20" s="1"/>
      <c r="B20" s="6">
        <v>7</v>
      </c>
      <c r="C20" s="7"/>
      <c r="D20" s="8" t="s">
        <v>11</v>
      </c>
      <c r="E20" s="1"/>
    </row>
    <row r="21" spans="1:5" ht="17.100000000000001" customHeight="1" x14ac:dyDescent="0.3">
      <c r="A21" s="1"/>
      <c r="B21" s="6">
        <v>8</v>
      </c>
      <c r="C21" s="7"/>
      <c r="D21" s="8" t="s">
        <v>12</v>
      </c>
      <c r="E21" s="1"/>
    </row>
    <row r="22" spans="1:5" ht="17.100000000000001" customHeight="1" x14ac:dyDescent="0.3">
      <c r="A22" s="1"/>
      <c r="B22" s="6">
        <v>9</v>
      </c>
      <c r="C22" s="7"/>
      <c r="D22" s="8" t="s">
        <v>13</v>
      </c>
      <c r="E22" s="1"/>
    </row>
    <row r="23" spans="1:5" ht="17.100000000000001" customHeight="1" x14ac:dyDescent="0.3">
      <c r="A23" s="1"/>
      <c r="B23" s="6">
        <v>10</v>
      </c>
      <c r="C23" s="7"/>
      <c r="D23" s="8" t="s">
        <v>14</v>
      </c>
      <c r="E23" s="1"/>
    </row>
    <row r="24" spans="1:5" ht="17.100000000000001" customHeight="1" x14ac:dyDescent="0.3">
      <c r="A24" s="1"/>
      <c r="B24" s="6">
        <v>11</v>
      </c>
      <c r="C24" s="7"/>
      <c r="D24" s="8" t="s">
        <v>15</v>
      </c>
      <c r="E24" s="1"/>
    </row>
    <row r="25" spans="1:5" ht="17.100000000000001" customHeight="1" x14ac:dyDescent="0.3">
      <c r="A25" s="1"/>
      <c r="B25" s="6">
        <v>12</v>
      </c>
      <c r="C25" s="7"/>
      <c r="D25" s="8" t="s">
        <v>16</v>
      </c>
      <c r="E25" s="1"/>
    </row>
    <row r="26" spans="1:5" ht="17.100000000000001" customHeight="1" x14ac:dyDescent="0.3">
      <c r="A26" s="1"/>
      <c r="B26" s="6">
        <v>13</v>
      </c>
      <c r="C26" s="7"/>
      <c r="D26" s="8" t="s">
        <v>17</v>
      </c>
      <c r="E26" s="1"/>
    </row>
    <row r="27" spans="1:5" ht="15.75" customHeight="1" x14ac:dyDescent="0.3">
      <c r="A27" s="1"/>
      <c r="B27" s="1"/>
      <c r="C27" s="1"/>
      <c r="D27" s="1"/>
      <c r="E27" s="1"/>
    </row>
    <row r="28" spans="1:5" ht="14.25" customHeight="1" x14ac:dyDescent="0.3">
      <c r="A28" s="1"/>
      <c r="B28" s="11" t="s">
        <v>18</v>
      </c>
      <c r="C28" s="11"/>
      <c r="D28" s="11"/>
      <c r="E28" s="1"/>
    </row>
    <row r="29" spans="1:5" ht="14.25" customHeight="1" x14ac:dyDescent="0.3">
      <c r="A29" s="1"/>
      <c r="B29" s="12" t="s">
        <v>19</v>
      </c>
      <c r="C29" s="12"/>
      <c r="D29" s="12"/>
      <c r="E29" s="1"/>
    </row>
    <row r="30" spans="1:5" ht="14.25" customHeight="1" x14ac:dyDescent="0.3">
      <c r="A30" s="1"/>
      <c r="B30" s="13" t="s">
        <v>4</v>
      </c>
      <c r="C30" s="12"/>
      <c r="D30" s="12"/>
      <c r="E30" s="1"/>
    </row>
    <row r="31" spans="1:5" ht="14.25" customHeight="1" x14ac:dyDescent="0.3">
      <c r="A31" s="1"/>
      <c r="B31" s="1"/>
      <c r="C31" s="1"/>
      <c r="D31" s="1"/>
      <c r="E31" s="1"/>
    </row>
    <row r="32" spans="1:5" ht="14.25" customHeight="1" x14ac:dyDescent="0.3">
      <c r="A32" s="1"/>
      <c r="B32" s="11" t="s">
        <v>20</v>
      </c>
      <c r="C32" s="11"/>
      <c r="D32" s="11"/>
      <c r="E32" s="1"/>
    </row>
    <row r="33" spans="1:5" x14ac:dyDescent="0.3">
      <c r="A33" s="1"/>
      <c r="B33" s="14" t="s">
        <v>21</v>
      </c>
      <c r="C33" s="14"/>
      <c r="D33" s="14"/>
      <c r="E33" s="1"/>
    </row>
    <row r="34" spans="1:5" x14ac:dyDescent="0.3">
      <c r="A34" s="1"/>
      <c r="B34" s="12" t="s">
        <v>22</v>
      </c>
      <c r="C34" s="12"/>
      <c r="D34" s="12"/>
      <c r="E34" s="1"/>
    </row>
    <row r="35" spans="1:5" x14ac:dyDescent="0.3">
      <c r="A35" s="1"/>
      <c r="B35" s="14" t="s">
        <v>23</v>
      </c>
      <c r="C35" s="14"/>
      <c r="D35" s="14"/>
      <c r="E35" s="1"/>
    </row>
    <row r="36" spans="1:5" x14ac:dyDescent="0.3">
      <c r="A36" s="1"/>
      <c r="B36" s="12" t="s">
        <v>24</v>
      </c>
      <c r="C36" s="12"/>
      <c r="D36" s="12"/>
      <c r="E36" s="1"/>
    </row>
    <row r="37" spans="1:5" x14ac:dyDescent="0.3">
      <c r="A37" s="1"/>
      <c r="B37" s="12" t="s">
        <v>25</v>
      </c>
      <c r="C37" s="12"/>
      <c r="D37" s="12"/>
      <c r="E37" s="1"/>
    </row>
    <row r="38" spans="1:5" x14ac:dyDescent="0.3">
      <c r="A38" s="1"/>
      <c r="B38" s="12"/>
      <c r="C38" s="12"/>
      <c r="D38" s="12"/>
      <c r="E38" s="1"/>
    </row>
    <row r="39" spans="1:5" x14ac:dyDescent="0.3">
      <c r="A39" s="1"/>
      <c r="B39" s="12" t="s">
        <v>26</v>
      </c>
      <c r="C39" s="12"/>
      <c r="D39" s="12"/>
      <c r="E39" s="1"/>
    </row>
    <row r="40" spans="1:5" x14ac:dyDescent="0.3">
      <c r="A40" s="1"/>
      <c r="B40" s="13" t="s">
        <v>27</v>
      </c>
      <c r="C40" s="12"/>
      <c r="D40" s="12"/>
      <c r="E40" s="1"/>
    </row>
    <row r="41" spans="1:5" x14ac:dyDescent="0.3">
      <c r="A41" s="1"/>
      <c r="B41" s="12"/>
      <c r="C41" s="12"/>
      <c r="D41" s="12"/>
      <c r="E41" s="1"/>
    </row>
    <row r="42" spans="1:5" x14ac:dyDescent="0.3">
      <c r="A42" s="1"/>
      <c r="B42" s="12" t="s">
        <v>28</v>
      </c>
      <c r="C42" s="12"/>
      <c r="D42" s="12"/>
      <c r="E42" s="1"/>
    </row>
    <row r="43" spans="1:5" x14ac:dyDescent="0.3">
      <c r="A43" s="1"/>
      <c r="B43" s="12" t="s">
        <v>29</v>
      </c>
      <c r="C43" s="12"/>
      <c r="D43" s="12"/>
      <c r="E43" s="1"/>
    </row>
    <row r="44" spans="1:5" x14ac:dyDescent="0.3">
      <c r="A44" s="1"/>
      <c r="B44" s="13" t="s">
        <v>30</v>
      </c>
      <c r="C44" s="12"/>
      <c r="D44" s="12"/>
      <c r="E44" s="1"/>
    </row>
    <row r="45" spans="1:5" x14ac:dyDescent="0.3">
      <c r="A45" s="1"/>
      <c r="B45" s="12"/>
      <c r="C45" s="12"/>
      <c r="D45" s="12"/>
      <c r="E45" s="1"/>
    </row>
    <row r="46" spans="1:5" x14ac:dyDescent="0.3">
      <c r="A46" s="1"/>
      <c r="B46" s="12" t="s">
        <v>31</v>
      </c>
      <c r="C46" s="12"/>
      <c r="D46" s="12"/>
      <c r="E46" s="1"/>
    </row>
    <row r="47" spans="1:5" x14ac:dyDescent="0.3">
      <c r="A47" s="1"/>
      <c r="B47" s="12"/>
      <c r="C47" s="12"/>
      <c r="D47" s="12"/>
      <c r="E47" s="1"/>
    </row>
    <row r="48" spans="1:5" x14ac:dyDescent="0.3">
      <c r="A48" s="1"/>
      <c r="B48" s="11" t="s">
        <v>32</v>
      </c>
      <c r="C48" s="11"/>
      <c r="D48" s="11"/>
      <c r="E48" s="1"/>
    </row>
    <row r="49" spans="1:5" x14ac:dyDescent="0.3">
      <c r="A49" s="1"/>
      <c r="B49" s="12" t="s">
        <v>33</v>
      </c>
      <c r="C49" s="12"/>
      <c r="D49" s="12"/>
      <c r="E49" s="1"/>
    </row>
    <row r="50" spans="1:5" x14ac:dyDescent="0.3">
      <c r="A50" s="1"/>
      <c r="B50" s="12" t="s">
        <v>34</v>
      </c>
      <c r="C50" s="12"/>
      <c r="D50" s="12"/>
      <c r="E50" s="1"/>
    </row>
    <row r="51" spans="1:5" x14ac:dyDescent="0.3">
      <c r="A51" s="1"/>
      <c r="B51" s="1"/>
      <c r="C51" s="1"/>
      <c r="D51" s="1"/>
      <c r="E51" s="1"/>
    </row>
    <row r="52" spans="1:5" x14ac:dyDescent="0.3">
      <c r="A52" s="1"/>
      <c r="B52" s="11" t="s">
        <v>35</v>
      </c>
      <c r="C52" s="11"/>
      <c r="D52" s="11"/>
      <c r="E52" s="1"/>
    </row>
    <row r="53" spans="1:5" x14ac:dyDescent="0.3">
      <c r="A53" s="1"/>
      <c r="B53" s="12" t="s">
        <v>36</v>
      </c>
      <c r="C53" s="12"/>
      <c r="D53" s="12"/>
      <c r="E53" s="1"/>
    </row>
    <row r="54" spans="1:5" x14ac:dyDescent="0.3">
      <c r="A54" s="1"/>
      <c r="B54" s="12" t="s">
        <v>37</v>
      </c>
      <c r="C54" s="12"/>
      <c r="D54" s="12"/>
      <c r="E54" s="1"/>
    </row>
    <row r="55" spans="1:5" x14ac:dyDescent="0.3">
      <c r="A55" s="1"/>
      <c r="B55" s="12" t="s">
        <v>38</v>
      </c>
      <c r="C55" s="12"/>
      <c r="D55" s="12"/>
      <c r="E55" s="1"/>
    </row>
    <row r="56" spans="1:5" x14ac:dyDescent="0.3">
      <c r="A56" s="1"/>
      <c r="B56" s="12" t="s">
        <v>39</v>
      </c>
      <c r="C56" s="12"/>
      <c r="D56" s="12"/>
      <c r="E56" s="1"/>
    </row>
    <row r="57" spans="1:5" x14ac:dyDescent="0.3">
      <c r="A57" s="1"/>
      <c r="B57" s="1"/>
      <c r="C57" s="1"/>
      <c r="D57" s="1"/>
      <c r="E57" s="1"/>
    </row>
  </sheetData>
  <mergeCells count="1">
    <mergeCell ref="B2:D4"/>
  </mergeCells>
  <hyperlinks>
    <hyperlink ref="B11" location="'1-Codebook'!A1" display="'1-Codebook'!A1" xr:uid="{70D77F83-C865-42A2-9B57-85DAFE61D0B7}"/>
    <hyperlink ref="B12" location="'2-Imputations'!A1" display="'2-Imputations'!A1" xr:uid="{1455BAD3-DC90-4342-AC71-39B5ECDC8CFE}"/>
    <hyperlink ref="B13" location="'3-Coding'!A1" display="'3-Coding'!A1" xr:uid="{DD8CCD07-223A-4AE5-9612-35C1330F358F}"/>
    <hyperlink ref="B17" location="'4-CCE (totals)'!A1" display="'4-CCE (totals)'!A1" xr:uid="{0304DC36-1EA5-4EE4-9796-79B0A9F013C7}"/>
    <hyperlink ref="B18" location="'5-Perf'!A1" display="'5-Perf'!A1" xr:uid="{31FE9EA4-0AB8-4A92-A96C-F5F1F06CF9AC}"/>
    <hyperlink ref="B19" location="'6-Perf_OPL'!A1" display="'6-Perf_OPL'!A1" xr:uid="{24C8E5E2-F752-40B0-9C94-9ADE83CA2873}"/>
    <hyperlink ref="B21" location="'8-eb_pol'!A1" display="'8-eb_pol'!A1" xr:uid="{E9B7B37F-D7F6-4D10-939E-1E9AE60EC716}"/>
    <hyperlink ref="B22" location="'9-eb_tki'!A1" display="'9-eb_tki'!A1" xr:uid="{7B73C56D-B12D-4123-872A-82F855D2B347}"/>
    <hyperlink ref="B23" location="'10-eb_fin'!A1" display="'10-eb_fin'!A1" xr:uid="{7D6BF237-8B63-485B-A94D-83870860633C}"/>
    <hyperlink ref="B24" location="'11-eb_bei'!A1" display="'11-eb_bei'!A1" xr:uid="{96E1E081-AFA7-4F4A-8E3C-D3BF71084773}"/>
    <hyperlink ref="B25" location="'12-eb_see'!A1" display="'12-eb_see'!A1" xr:uid="{ABAF32A5-49C4-402A-8B32-BE7F86D118F4}"/>
    <hyperlink ref="B20" location="'7-Enab'!A1" display="'7-Enab'!A1" xr:uid="{B2C2A091-05AC-4A0A-959E-49D6A144D86C}"/>
    <hyperlink ref="B9" r:id="rId1" xr:uid="{C5586A8B-AB32-48D2-8180-EB4402AEC0AA}"/>
    <hyperlink ref="B8" r:id="rId2" xr:uid="{AD1B1758-FEAF-4588-96D8-82565AFB1F11}"/>
    <hyperlink ref="B40" r:id="rId3" xr:uid="{0B8C04FF-C286-4CD1-930E-DACE5F4979CD}"/>
    <hyperlink ref="B44" r:id="rId4" xr:uid="{7CB31712-04F9-47EE-BC6A-B29CE537902F}"/>
    <hyperlink ref="B30" r:id="rId5" xr:uid="{3325A6E7-E52F-4FC3-84DE-8525C0E09151}"/>
    <hyperlink ref="B26" location="'13-macro_vars'!A1" display="'13-macro_vars'!A1" xr:uid="{638824E9-1F03-4889-9A69-BF051370D42D}"/>
  </hyperlinks>
  <pageMargins left="0.7" right="0.7" top="0.75" bottom="0.75" header="0.3" footer="0.3"/>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22363-710C-4687-ADE9-8CC4CD2158A1}">
  <dimension ref="A1:CS990"/>
  <sheetViews>
    <sheetView zoomScale="85" zoomScaleNormal="85" workbookViewId="0">
      <selection activeCell="G10" sqref="G10:G11"/>
    </sheetView>
  </sheetViews>
  <sheetFormatPr defaultColWidth="14.44140625" defaultRowHeight="14.4" x14ac:dyDescent="0.3"/>
  <cols>
    <col min="1" max="1" width="3.44140625" style="1" customWidth="1"/>
    <col min="2" max="3" width="12.6640625" style="144" customWidth="1"/>
    <col min="4" max="4" width="27.6640625" style="144" customWidth="1"/>
    <col min="5" max="5" width="35.6640625" style="144" customWidth="1"/>
    <col min="6" max="6" width="14.6640625" style="144" customWidth="1"/>
    <col min="7" max="7" width="13.109375" style="144" customWidth="1"/>
    <col min="8" max="8" width="20.6640625" style="149" customWidth="1"/>
    <col min="9" max="9" width="21.6640625" style="145" customWidth="1"/>
    <col min="10" max="11" width="10.6640625" style="145" customWidth="1"/>
    <col min="12" max="13" width="10.6640625" style="150" customWidth="1"/>
    <col min="14" max="17" width="10.6640625" style="147" customWidth="1"/>
    <col min="18" max="18" width="5.33203125" style="147" customWidth="1"/>
    <col min="19" max="19" width="12" style="147" bestFit="1" customWidth="1"/>
    <col min="20" max="20" width="14.33203125" style="147" customWidth="1"/>
    <col min="21" max="21" width="16.6640625" style="147" customWidth="1"/>
    <col min="22" max="22" width="15.6640625" style="147" customWidth="1"/>
    <col min="23" max="24" width="75.6640625" style="144" customWidth="1"/>
    <col min="25" max="25" width="3.6640625" style="1" customWidth="1"/>
  </cols>
  <sheetData>
    <row r="1" spans="1:97" ht="15" customHeight="1" x14ac:dyDescent="0.3">
      <c r="B1" s="15"/>
      <c r="C1" s="15"/>
      <c r="D1" s="15"/>
      <c r="E1" s="15"/>
      <c r="F1" s="15"/>
      <c r="G1" s="15"/>
      <c r="H1" s="15"/>
      <c r="I1" s="16"/>
      <c r="J1" s="16"/>
      <c r="K1" s="16"/>
      <c r="L1" s="17"/>
      <c r="M1" s="17"/>
      <c r="N1" s="18"/>
      <c r="O1" s="18"/>
      <c r="P1" s="18"/>
      <c r="Q1" s="18"/>
      <c r="R1" s="18"/>
      <c r="S1" s="18"/>
      <c r="T1" s="18"/>
      <c r="U1" s="18"/>
      <c r="V1" s="18"/>
      <c r="W1" s="15"/>
      <c r="X1" s="15"/>
    </row>
    <row r="2" spans="1:97" ht="21" customHeight="1" x14ac:dyDescent="0.4">
      <c r="B2" s="19" t="s">
        <v>40</v>
      </c>
      <c r="C2" s="15"/>
      <c r="D2" s="15"/>
      <c r="E2" s="15"/>
      <c r="F2" s="15"/>
      <c r="G2" s="15"/>
      <c r="H2" s="15"/>
      <c r="I2" s="15"/>
      <c r="J2" s="15"/>
      <c r="K2" s="15"/>
      <c r="L2" s="18"/>
      <c r="M2" s="18"/>
      <c r="N2" s="18"/>
      <c r="O2" s="18"/>
      <c r="P2" s="18"/>
      <c r="Q2" s="18"/>
      <c r="R2" s="18"/>
      <c r="S2" s="18"/>
      <c r="T2" s="18"/>
      <c r="U2" s="18"/>
      <c r="V2" s="18"/>
      <c r="W2" s="15"/>
      <c r="X2" s="15"/>
    </row>
    <row r="3" spans="1:97" s="1" customFormat="1" ht="15" customHeight="1" x14ac:dyDescent="0.3">
      <c r="B3" s="15"/>
      <c r="C3" s="15"/>
      <c r="D3" s="15"/>
      <c r="E3" s="15"/>
      <c r="F3" s="15"/>
      <c r="G3" s="15"/>
      <c r="H3" s="15"/>
      <c r="I3" s="16"/>
      <c r="J3" s="16"/>
      <c r="K3" s="16"/>
      <c r="L3" s="17"/>
      <c r="M3" s="17"/>
      <c r="N3" s="18"/>
      <c r="O3" s="18"/>
      <c r="P3" s="18"/>
      <c r="Q3" s="18"/>
      <c r="R3" s="18"/>
      <c r="S3" s="18"/>
      <c r="T3" s="18"/>
      <c r="U3" s="18"/>
      <c r="V3" s="18"/>
      <c r="W3" s="15"/>
      <c r="X3" s="15"/>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row>
    <row r="4" spans="1:97" s="1" customFormat="1" ht="15" customHeight="1" x14ac:dyDescent="0.3">
      <c r="B4" s="15"/>
      <c r="C4" s="15"/>
      <c r="D4" s="15"/>
      <c r="E4" s="15"/>
      <c r="F4" s="15"/>
      <c r="G4" s="15"/>
      <c r="H4" s="15"/>
      <c r="I4" s="16"/>
      <c r="J4" s="238" t="s">
        <v>41</v>
      </c>
      <c r="K4" s="238"/>
      <c r="L4" s="239" t="s">
        <v>42</v>
      </c>
      <c r="M4" s="239"/>
      <c r="N4" s="240" t="s">
        <v>43</v>
      </c>
      <c r="O4" s="240"/>
      <c r="P4" s="241" t="s">
        <v>44</v>
      </c>
      <c r="Q4" s="241"/>
      <c r="R4" s="18"/>
      <c r="S4" s="18"/>
      <c r="T4" s="18"/>
      <c r="U4" s="18"/>
      <c r="V4" s="18"/>
      <c r="W4" s="15"/>
      <c r="X4" s="15"/>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row>
    <row r="5" spans="1:97" s="24" customFormat="1" ht="135" customHeight="1" x14ac:dyDescent="0.3">
      <c r="A5" s="20"/>
      <c r="B5" s="21" t="s">
        <v>45</v>
      </c>
      <c r="C5" s="22" t="s">
        <v>46</v>
      </c>
      <c r="D5" s="22" t="s">
        <v>47</v>
      </c>
      <c r="E5" s="22" t="s">
        <v>48</v>
      </c>
      <c r="F5" s="22" t="s">
        <v>49</v>
      </c>
      <c r="G5" s="22" t="s">
        <v>50</v>
      </c>
      <c r="H5" s="23" t="s">
        <v>51</v>
      </c>
      <c r="I5" s="23" t="s">
        <v>52</v>
      </c>
      <c r="J5" s="23" t="s">
        <v>53</v>
      </c>
      <c r="K5" s="22" t="s">
        <v>54</v>
      </c>
      <c r="L5" s="23" t="s">
        <v>55</v>
      </c>
      <c r="M5" s="22" t="s">
        <v>56</v>
      </c>
      <c r="N5" s="22" t="s">
        <v>57</v>
      </c>
      <c r="O5" s="22" t="s">
        <v>58</v>
      </c>
      <c r="P5" s="22" t="s">
        <v>59</v>
      </c>
      <c r="Q5" s="22" t="s">
        <v>60</v>
      </c>
      <c r="R5" s="22" t="s">
        <v>61</v>
      </c>
      <c r="S5" s="22" t="s">
        <v>62</v>
      </c>
      <c r="T5" s="22" t="s">
        <v>63</v>
      </c>
      <c r="U5" s="22" t="s">
        <v>64</v>
      </c>
      <c r="V5" s="22" t="s">
        <v>65</v>
      </c>
      <c r="W5" s="23" t="s">
        <v>66</v>
      </c>
      <c r="X5" s="23" t="s">
        <v>67</v>
      </c>
      <c r="Y5" s="20"/>
    </row>
    <row r="6" spans="1:97" ht="52.2" x14ac:dyDescent="0.3">
      <c r="B6" s="25" t="s">
        <v>68</v>
      </c>
      <c r="C6" s="26" t="s">
        <v>69</v>
      </c>
      <c r="D6" s="27" t="s">
        <v>70</v>
      </c>
      <c r="E6" s="28" t="s">
        <v>71</v>
      </c>
      <c r="F6" s="28" t="s">
        <v>72</v>
      </c>
      <c r="G6" s="28" t="s">
        <v>73</v>
      </c>
      <c r="H6" s="28" t="s">
        <v>74</v>
      </c>
      <c r="I6" s="29" t="s">
        <v>75</v>
      </c>
      <c r="J6" s="30">
        <v>2022</v>
      </c>
      <c r="K6" s="30">
        <v>125</v>
      </c>
      <c r="L6" s="30">
        <v>2021</v>
      </c>
      <c r="M6" s="30">
        <v>125</v>
      </c>
      <c r="N6" s="30">
        <v>2020</v>
      </c>
      <c r="O6" s="30">
        <v>125</v>
      </c>
      <c r="P6" s="30">
        <v>2019</v>
      </c>
      <c r="Q6" s="30">
        <v>125</v>
      </c>
      <c r="R6" s="31" t="s">
        <v>76</v>
      </c>
      <c r="S6" s="32">
        <v>0.33410000000000001</v>
      </c>
      <c r="T6" s="32">
        <v>4.1300000000000003E-2</v>
      </c>
      <c r="U6" s="33" t="s">
        <v>77</v>
      </c>
      <c r="V6" s="33" t="s">
        <v>78</v>
      </c>
      <c r="W6" s="34" t="s">
        <v>79</v>
      </c>
      <c r="X6" s="35" t="s">
        <v>80</v>
      </c>
    </row>
    <row r="7" spans="1:97" ht="104.4" x14ac:dyDescent="0.3">
      <c r="B7" s="36"/>
      <c r="C7" s="26"/>
      <c r="D7" s="27" t="s">
        <v>81</v>
      </c>
      <c r="E7" s="37" t="s">
        <v>82</v>
      </c>
      <c r="F7" s="38" t="s">
        <v>83</v>
      </c>
      <c r="G7" s="28" t="s">
        <v>84</v>
      </c>
      <c r="H7" s="28" t="s">
        <v>74</v>
      </c>
      <c r="I7" s="29" t="s">
        <v>75</v>
      </c>
      <c r="J7" s="30">
        <v>2022</v>
      </c>
      <c r="K7" s="30">
        <v>125</v>
      </c>
      <c r="L7" s="30">
        <v>2021</v>
      </c>
      <c r="M7" s="30">
        <v>125</v>
      </c>
      <c r="N7" s="30">
        <v>2020</v>
      </c>
      <c r="O7" s="30">
        <v>125</v>
      </c>
      <c r="P7" s="30">
        <v>2019</v>
      </c>
      <c r="Q7" s="30">
        <v>125</v>
      </c>
      <c r="R7" s="30" t="s">
        <v>85</v>
      </c>
      <c r="S7" s="32">
        <v>1.9199999999999998E-2</v>
      </c>
      <c r="T7" s="32">
        <v>38.738700000000001</v>
      </c>
      <c r="U7" s="33" t="s">
        <v>77</v>
      </c>
      <c r="V7" s="33" t="s">
        <v>78</v>
      </c>
      <c r="W7" s="34" t="s">
        <v>86</v>
      </c>
      <c r="X7" s="39" t="s">
        <v>87</v>
      </c>
    </row>
    <row r="8" spans="1:97" ht="69.599999999999994" x14ac:dyDescent="0.3">
      <c r="B8" s="36"/>
      <c r="C8" s="40"/>
      <c r="D8" s="28" t="s">
        <v>88</v>
      </c>
      <c r="E8" s="28" t="s">
        <v>89</v>
      </c>
      <c r="F8" s="38" t="s">
        <v>90</v>
      </c>
      <c r="G8" s="28" t="s">
        <v>84</v>
      </c>
      <c r="H8" s="28" t="s">
        <v>74</v>
      </c>
      <c r="I8" s="29" t="s">
        <v>75</v>
      </c>
      <c r="J8" s="30">
        <v>2022</v>
      </c>
      <c r="K8" s="30">
        <v>125</v>
      </c>
      <c r="L8" s="30">
        <v>2021</v>
      </c>
      <c r="M8" s="30">
        <v>125</v>
      </c>
      <c r="N8" s="30">
        <v>2020</v>
      </c>
      <c r="O8" s="30">
        <v>125</v>
      </c>
      <c r="P8" s="30">
        <v>2019</v>
      </c>
      <c r="Q8" s="30">
        <v>125</v>
      </c>
      <c r="R8" s="30" t="s">
        <v>85</v>
      </c>
      <c r="S8" s="32">
        <v>2.1669999999999998</v>
      </c>
      <c r="T8" s="32">
        <v>38.824599999999997</v>
      </c>
      <c r="U8" s="33" t="s">
        <v>77</v>
      </c>
      <c r="V8" s="33" t="s">
        <v>78</v>
      </c>
      <c r="W8" s="34" t="s">
        <v>91</v>
      </c>
      <c r="X8" s="41" t="s">
        <v>92</v>
      </c>
    </row>
    <row r="9" spans="1:97" ht="52.2" x14ac:dyDescent="0.3">
      <c r="B9" s="42"/>
      <c r="C9" s="26"/>
      <c r="D9" s="28" t="s">
        <v>93</v>
      </c>
      <c r="E9" s="28" t="s">
        <v>94</v>
      </c>
      <c r="F9" s="38" t="s">
        <v>95</v>
      </c>
      <c r="G9" s="28" t="s">
        <v>84</v>
      </c>
      <c r="H9" s="28" t="s">
        <v>74</v>
      </c>
      <c r="I9" s="29" t="s">
        <v>75</v>
      </c>
      <c r="J9" s="30">
        <v>2022</v>
      </c>
      <c r="K9" s="30">
        <v>125</v>
      </c>
      <c r="L9" s="43">
        <v>2021</v>
      </c>
      <c r="M9" s="30">
        <v>125</v>
      </c>
      <c r="N9" s="43">
        <v>2020</v>
      </c>
      <c r="O9" s="30">
        <v>125</v>
      </c>
      <c r="P9" s="43">
        <v>2019</v>
      </c>
      <c r="Q9" s="30">
        <v>125</v>
      </c>
      <c r="R9" s="30" t="s">
        <v>85</v>
      </c>
      <c r="S9" s="44">
        <v>0</v>
      </c>
      <c r="T9" s="32">
        <v>29.555900000000001</v>
      </c>
      <c r="U9" s="33" t="s">
        <v>77</v>
      </c>
      <c r="V9" s="33" t="s">
        <v>78</v>
      </c>
      <c r="W9" s="34" t="s">
        <v>96</v>
      </c>
      <c r="X9" s="39" t="s">
        <v>97</v>
      </c>
      <c r="Y9" s="45"/>
    </row>
    <row r="10" spans="1:97" ht="87" x14ac:dyDescent="0.3">
      <c r="B10" s="42"/>
      <c r="C10" s="26"/>
      <c r="D10" s="222" t="s">
        <v>98</v>
      </c>
      <c r="E10" s="235" t="s">
        <v>99</v>
      </c>
      <c r="F10" s="242" t="s">
        <v>100</v>
      </c>
      <c r="G10" s="222" t="s">
        <v>101</v>
      </c>
      <c r="H10" s="222" t="s">
        <v>74</v>
      </c>
      <c r="I10" s="243" t="s">
        <v>75</v>
      </c>
      <c r="J10" s="49" t="s">
        <v>102</v>
      </c>
      <c r="K10" s="43">
        <v>125</v>
      </c>
      <c r="L10" s="49" t="s">
        <v>103</v>
      </c>
      <c r="M10" s="43">
        <v>125</v>
      </c>
      <c r="N10" s="50" t="s">
        <v>104</v>
      </c>
      <c r="O10" s="43">
        <v>125</v>
      </c>
      <c r="P10" s="50" t="s">
        <v>105</v>
      </c>
      <c r="Q10" s="43">
        <v>125</v>
      </c>
      <c r="R10" s="51" t="s">
        <v>76</v>
      </c>
      <c r="S10" s="52">
        <v>0</v>
      </c>
      <c r="T10" s="53">
        <v>-31.7729</v>
      </c>
      <c r="U10" s="54" t="s">
        <v>106</v>
      </c>
      <c r="V10" s="50" t="s">
        <v>107</v>
      </c>
      <c r="W10" s="220" t="s">
        <v>108</v>
      </c>
      <c r="X10" s="231" t="s">
        <v>109</v>
      </c>
    </row>
    <row r="11" spans="1:97" ht="52.2" x14ac:dyDescent="0.3">
      <c r="B11" s="42"/>
      <c r="C11" s="26"/>
      <c r="D11" s="223"/>
      <c r="E11" s="235"/>
      <c r="F11" s="242"/>
      <c r="G11" s="223"/>
      <c r="H11" s="223"/>
      <c r="I11" s="244"/>
      <c r="J11" s="30">
        <v>2022</v>
      </c>
      <c r="K11" s="30">
        <v>125</v>
      </c>
      <c r="L11" s="30">
        <v>2021</v>
      </c>
      <c r="M11" s="30">
        <v>125</v>
      </c>
      <c r="N11" s="30">
        <v>2020</v>
      </c>
      <c r="O11" s="30">
        <v>125</v>
      </c>
      <c r="P11" s="30">
        <v>2019</v>
      </c>
      <c r="Q11" s="30">
        <v>125</v>
      </c>
      <c r="R11" s="31" t="s">
        <v>76</v>
      </c>
      <c r="S11" s="32">
        <v>92.817099999999996</v>
      </c>
      <c r="T11" s="56">
        <v>0</v>
      </c>
      <c r="U11" s="33" t="s">
        <v>77</v>
      </c>
      <c r="V11" s="33" t="s">
        <v>78</v>
      </c>
      <c r="W11" s="221"/>
      <c r="X11" s="232"/>
      <c r="Z11" t="s">
        <v>110</v>
      </c>
    </row>
    <row r="12" spans="1:97" ht="87" x14ac:dyDescent="0.3">
      <c r="B12" s="42"/>
      <c r="C12" s="26"/>
      <c r="D12" s="57" t="s">
        <v>111</v>
      </c>
      <c r="E12" s="222" t="s">
        <v>112</v>
      </c>
      <c r="F12" s="233" t="s">
        <v>113</v>
      </c>
      <c r="G12" s="235" t="s">
        <v>114</v>
      </c>
      <c r="H12" s="47" t="s">
        <v>115</v>
      </c>
      <c r="I12" s="58" t="s">
        <v>116</v>
      </c>
      <c r="J12" s="43">
        <v>2020</v>
      </c>
      <c r="K12" s="43">
        <v>125</v>
      </c>
      <c r="L12" s="59">
        <v>2020</v>
      </c>
      <c r="M12" s="43">
        <v>125</v>
      </c>
      <c r="N12" s="59">
        <v>2020</v>
      </c>
      <c r="O12" s="43">
        <v>125</v>
      </c>
      <c r="P12" s="59">
        <v>2020</v>
      </c>
      <c r="Q12" s="43">
        <v>125</v>
      </c>
      <c r="R12" s="43" t="s">
        <v>85</v>
      </c>
      <c r="S12" s="59">
        <v>0.55400000000000005</v>
      </c>
      <c r="T12" s="59">
        <v>74.811999999999998</v>
      </c>
      <c r="U12" s="60" t="s">
        <v>117</v>
      </c>
      <c r="V12" s="61" t="s">
        <v>78</v>
      </c>
      <c r="W12" s="236" t="s">
        <v>118</v>
      </c>
      <c r="X12" s="237" t="s">
        <v>119</v>
      </c>
    </row>
    <row r="13" spans="1:97" ht="88.5" customHeight="1" x14ac:dyDescent="0.3">
      <c r="B13" s="42"/>
      <c r="C13" s="26"/>
      <c r="D13" s="63"/>
      <c r="E13" s="223"/>
      <c r="F13" s="234"/>
      <c r="G13" s="223"/>
      <c r="H13" s="28" t="s">
        <v>120</v>
      </c>
      <c r="I13" s="29" t="s">
        <v>121</v>
      </c>
      <c r="J13" s="30">
        <v>2022</v>
      </c>
      <c r="K13" s="30" t="s">
        <v>122</v>
      </c>
      <c r="L13" s="30">
        <v>2022</v>
      </c>
      <c r="M13" s="30" t="s">
        <v>122</v>
      </c>
      <c r="N13" s="30">
        <v>2021</v>
      </c>
      <c r="O13" s="30" t="s">
        <v>122</v>
      </c>
      <c r="P13" s="30">
        <v>2020</v>
      </c>
      <c r="Q13" s="30" t="s">
        <v>122</v>
      </c>
      <c r="R13" s="30" t="s">
        <v>85</v>
      </c>
      <c r="S13" s="44">
        <v>0</v>
      </c>
      <c r="T13" s="44">
        <v>100</v>
      </c>
      <c r="U13" s="33" t="s">
        <v>123</v>
      </c>
      <c r="V13" s="33" t="s">
        <v>123</v>
      </c>
      <c r="W13" s="221"/>
      <c r="X13" s="232"/>
    </row>
    <row r="14" spans="1:97" ht="126.75" customHeight="1" x14ac:dyDescent="0.3">
      <c r="B14" s="42"/>
      <c r="C14" s="26"/>
      <c r="D14" s="57" t="s">
        <v>124</v>
      </c>
      <c r="E14" s="47" t="s">
        <v>125</v>
      </c>
      <c r="F14" s="64" t="s">
        <v>126</v>
      </c>
      <c r="G14" s="64" t="s">
        <v>127</v>
      </c>
      <c r="H14" s="64" t="s">
        <v>128</v>
      </c>
      <c r="I14" s="29" t="s">
        <v>129</v>
      </c>
      <c r="J14" s="30" t="s">
        <v>130</v>
      </c>
      <c r="K14" s="30" t="s">
        <v>131</v>
      </c>
      <c r="L14" s="30" t="s">
        <v>132</v>
      </c>
      <c r="M14" s="30" t="s">
        <v>131</v>
      </c>
      <c r="N14" s="30" t="s">
        <v>133</v>
      </c>
      <c r="O14" s="30" t="s">
        <v>131</v>
      </c>
      <c r="P14" s="30" t="s">
        <v>134</v>
      </c>
      <c r="Q14" s="30" t="s">
        <v>131</v>
      </c>
      <c r="R14" s="43" t="s">
        <v>85</v>
      </c>
      <c r="S14" s="65">
        <v>0</v>
      </c>
      <c r="T14" s="66">
        <v>11.0951</v>
      </c>
      <c r="U14" s="61" t="s">
        <v>77</v>
      </c>
      <c r="V14" s="61" t="s">
        <v>135</v>
      </c>
      <c r="W14" s="62" t="s">
        <v>136</v>
      </c>
      <c r="X14" s="62" t="s">
        <v>137</v>
      </c>
    </row>
    <row r="15" spans="1:97" ht="141.75" customHeight="1" x14ac:dyDescent="0.3">
      <c r="B15" s="42"/>
      <c r="C15" s="26"/>
      <c r="D15" s="46" t="s">
        <v>138</v>
      </c>
      <c r="E15" s="46" t="s">
        <v>139</v>
      </c>
      <c r="F15" s="38" t="s">
        <v>140</v>
      </c>
      <c r="G15" s="64" t="s">
        <v>141</v>
      </c>
      <c r="H15" s="67" t="s">
        <v>128</v>
      </c>
      <c r="I15" s="29" t="s">
        <v>129</v>
      </c>
      <c r="J15" s="68" t="s">
        <v>130</v>
      </c>
      <c r="K15" s="30" t="s">
        <v>142</v>
      </c>
      <c r="L15" s="68" t="s">
        <v>132</v>
      </c>
      <c r="M15" s="30" t="s">
        <v>142</v>
      </c>
      <c r="N15" s="30" t="s">
        <v>133</v>
      </c>
      <c r="O15" s="30" t="s">
        <v>142</v>
      </c>
      <c r="P15" s="30" t="s">
        <v>134</v>
      </c>
      <c r="Q15" s="30" t="s">
        <v>142</v>
      </c>
      <c r="R15" s="68" t="s">
        <v>85</v>
      </c>
      <c r="S15" s="69">
        <v>0</v>
      </c>
      <c r="T15" s="69">
        <v>1.0553999999999999</v>
      </c>
      <c r="U15" s="70" t="s">
        <v>77</v>
      </c>
      <c r="V15" s="70" t="s">
        <v>143</v>
      </c>
      <c r="W15" s="71" t="s">
        <v>144</v>
      </c>
      <c r="X15" s="71" t="s">
        <v>145</v>
      </c>
    </row>
    <row r="16" spans="1:97" s="24" customFormat="1" ht="135" customHeight="1" x14ac:dyDescent="0.3">
      <c r="A16" s="20"/>
      <c r="B16" s="21" t="s">
        <v>45</v>
      </c>
      <c r="C16" s="22" t="s">
        <v>46</v>
      </c>
      <c r="D16" s="22" t="s">
        <v>47</v>
      </c>
      <c r="E16" s="22" t="s">
        <v>48</v>
      </c>
      <c r="F16" s="22" t="s">
        <v>49</v>
      </c>
      <c r="G16" s="22" t="s">
        <v>50</v>
      </c>
      <c r="H16" s="22" t="s">
        <v>51</v>
      </c>
      <c r="I16" s="22" t="s">
        <v>52</v>
      </c>
      <c r="J16" s="23" t="s">
        <v>53</v>
      </c>
      <c r="K16" s="22" t="s">
        <v>54</v>
      </c>
      <c r="L16" s="23" t="s">
        <v>55</v>
      </c>
      <c r="M16" s="22" t="s">
        <v>56</v>
      </c>
      <c r="N16" s="22" t="s">
        <v>57</v>
      </c>
      <c r="O16" s="22" t="s">
        <v>58</v>
      </c>
      <c r="P16" s="22" t="s">
        <v>59</v>
      </c>
      <c r="Q16" s="22" t="s">
        <v>60</v>
      </c>
      <c r="R16" s="22" t="s">
        <v>61</v>
      </c>
      <c r="S16" s="22" t="s">
        <v>62</v>
      </c>
      <c r="T16" s="22" t="s">
        <v>63</v>
      </c>
      <c r="U16" s="22" t="s">
        <v>64</v>
      </c>
      <c r="V16" s="22" t="s">
        <v>65</v>
      </c>
      <c r="W16" s="22" t="s">
        <v>66</v>
      </c>
      <c r="X16" s="23" t="s">
        <v>67</v>
      </c>
      <c r="Y16" s="20"/>
    </row>
    <row r="17" spans="2:97" ht="108.75" customHeight="1" x14ac:dyDescent="0.3">
      <c r="B17" s="224" t="s">
        <v>146</v>
      </c>
      <c r="C17" s="72" t="s">
        <v>147</v>
      </c>
      <c r="D17" s="27" t="s">
        <v>148</v>
      </c>
      <c r="E17" s="28" t="s">
        <v>149</v>
      </c>
      <c r="F17" s="28" t="s">
        <v>150</v>
      </c>
      <c r="G17" s="28" t="s">
        <v>151</v>
      </c>
      <c r="H17" s="38" t="s">
        <v>152</v>
      </c>
      <c r="I17" s="29" t="s">
        <v>153</v>
      </c>
      <c r="J17" s="30">
        <v>2022</v>
      </c>
      <c r="K17" s="30">
        <v>30</v>
      </c>
      <c r="L17" s="30">
        <v>2021</v>
      </c>
      <c r="M17" s="30">
        <v>30</v>
      </c>
      <c r="N17" s="30">
        <v>2020</v>
      </c>
      <c r="O17" s="30">
        <v>30</v>
      </c>
      <c r="P17" s="30">
        <v>2019</v>
      </c>
      <c r="Q17" s="30">
        <v>30</v>
      </c>
      <c r="R17" s="31" t="s">
        <v>76</v>
      </c>
      <c r="S17" s="32">
        <v>17.450800000000001</v>
      </c>
      <c r="T17" s="32">
        <v>3.3090000000000002</v>
      </c>
      <c r="U17" s="33" t="s">
        <v>154</v>
      </c>
      <c r="V17" s="33" t="s">
        <v>155</v>
      </c>
      <c r="W17" s="34" t="s">
        <v>156</v>
      </c>
      <c r="X17" s="64" t="s">
        <v>157</v>
      </c>
    </row>
    <row r="18" spans="2:97" ht="87" x14ac:dyDescent="0.3">
      <c r="B18" s="225"/>
      <c r="C18" s="73"/>
      <c r="D18" s="27" t="s">
        <v>158</v>
      </c>
      <c r="E18" s="28" t="s">
        <v>159</v>
      </c>
      <c r="F18" s="28" t="s">
        <v>160</v>
      </c>
      <c r="G18" s="28" t="s">
        <v>161</v>
      </c>
      <c r="H18" s="28" t="s">
        <v>162</v>
      </c>
      <c r="I18" s="74" t="s">
        <v>163</v>
      </c>
      <c r="J18" s="30">
        <v>2023</v>
      </c>
      <c r="K18" s="30">
        <v>30</v>
      </c>
      <c r="L18" s="30">
        <v>2022</v>
      </c>
      <c r="M18" s="30">
        <v>30</v>
      </c>
      <c r="N18" s="30">
        <v>2021</v>
      </c>
      <c r="O18" s="30">
        <v>30</v>
      </c>
      <c r="P18" s="30">
        <v>2020</v>
      </c>
      <c r="Q18" s="30">
        <v>30</v>
      </c>
      <c r="R18" s="31" t="s">
        <v>76</v>
      </c>
      <c r="S18" s="32">
        <v>12.2636</v>
      </c>
      <c r="T18" s="32">
        <v>0.63280000000000003</v>
      </c>
      <c r="U18" s="33" t="s">
        <v>164</v>
      </c>
      <c r="V18" s="33" t="s">
        <v>165</v>
      </c>
      <c r="W18" s="34" t="s">
        <v>166</v>
      </c>
      <c r="X18" s="75"/>
    </row>
    <row r="19" spans="2:97" ht="106.5" customHeight="1" x14ac:dyDescent="0.3">
      <c r="B19" s="76" t="s">
        <v>110</v>
      </c>
      <c r="C19" s="77" t="s">
        <v>110</v>
      </c>
      <c r="D19" s="78" t="s">
        <v>167</v>
      </c>
      <c r="E19" s="28" t="s">
        <v>168</v>
      </c>
      <c r="F19" s="28" t="s">
        <v>169</v>
      </c>
      <c r="G19" s="28" t="s">
        <v>170</v>
      </c>
      <c r="H19" s="28" t="s">
        <v>171</v>
      </c>
      <c r="I19" s="29" t="s">
        <v>172</v>
      </c>
      <c r="J19" s="30">
        <v>2023</v>
      </c>
      <c r="K19" s="30" t="s">
        <v>173</v>
      </c>
      <c r="L19" s="30">
        <v>2022</v>
      </c>
      <c r="M19" s="30">
        <v>30</v>
      </c>
      <c r="N19" s="30">
        <v>2021</v>
      </c>
      <c r="O19" s="30">
        <v>30</v>
      </c>
      <c r="P19" s="30">
        <v>2020</v>
      </c>
      <c r="Q19" s="30">
        <v>30</v>
      </c>
      <c r="R19" s="31" t="s">
        <v>76</v>
      </c>
      <c r="S19" s="79">
        <v>541.23519999999996</v>
      </c>
      <c r="T19" s="32">
        <v>99.6982</v>
      </c>
      <c r="U19" s="33" t="s">
        <v>174</v>
      </c>
      <c r="V19" s="33" t="s">
        <v>155</v>
      </c>
      <c r="W19" s="34" t="s">
        <v>175</v>
      </c>
      <c r="X19" s="35" t="s">
        <v>176</v>
      </c>
    </row>
    <row r="20" spans="2:97" ht="103.5" customHeight="1" x14ac:dyDescent="0.3">
      <c r="B20" s="76" t="s">
        <v>110</v>
      </c>
      <c r="C20" s="77" t="s">
        <v>110</v>
      </c>
      <c r="D20" s="57" t="s">
        <v>177</v>
      </c>
      <c r="E20" s="47" t="s">
        <v>178</v>
      </c>
      <c r="F20" s="47" t="s">
        <v>179</v>
      </c>
      <c r="G20" s="47" t="s">
        <v>180</v>
      </c>
      <c r="H20" s="64" t="s">
        <v>181</v>
      </c>
      <c r="I20" s="29" t="s">
        <v>116</v>
      </c>
      <c r="J20" s="68">
        <v>2021</v>
      </c>
      <c r="K20" s="30">
        <v>30</v>
      </c>
      <c r="L20" s="68">
        <v>2020</v>
      </c>
      <c r="M20" s="30">
        <v>30</v>
      </c>
      <c r="N20" s="68">
        <v>2019</v>
      </c>
      <c r="O20" s="30">
        <v>30</v>
      </c>
      <c r="P20" s="68">
        <v>2018</v>
      </c>
      <c r="Q20" s="30">
        <v>30</v>
      </c>
      <c r="R20" s="31" t="s">
        <v>76</v>
      </c>
      <c r="S20" s="80">
        <v>1.5523</v>
      </c>
      <c r="T20" s="80">
        <v>0.16270000000000001</v>
      </c>
      <c r="U20" s="61" t="s">
        <v>182</v>
      </c>
      <c r="V20" s="61" t="s">
        <v>183</v>
      </c>
      <c r="W20" s="62" t="s">
        <v>184</v>
      </c>
      <c r="X20" s="35" t="s">
        <v>185</v>
      </c>
    </row>
    <row r="21" spans="2:97" ht="144" customHeight="1" x14ac:dyDescent="0.3">
      <c r="B21" s="81" t="s">
        <v>110</v>
      </c>
      <c r="C21" s="82" t="s">
        <v>110</v>
      </c>
      <c r="D21" s="83" t="s">
        <v>186</v>
      </c>
      <c r="E21" s="64" t="s">
        <v>187</v>
      </c>
      <c r="F21" s="64" t="s">
        <v>188</v>
      </c>
      <c r="G21" s="64" t="s">
        <v>84</v>
      </c>
      <c r="H21" s="28" t="s">
        <v>162</v>
      </c>
      <c r="I21" s="84" t="s">
        <v>189</v>
      </c>
      <c r="J21" s="30">
        <v>1</v>
      </c>
      <c r="K21" s="30" t="s">
        <v>190</v>
      </c>
      <c r="L21" s="30">
        <v>2021</v>
      </c>
      <c r="M21" s="30" t="s">
        <v>191</v>
      </c>
      <c r="N21" s="30">
        <v>2020</v>
      </c>
      <c r="O21" s="68" t="s">
        <v>192</v>
      </c>
      <c r="P21" s="30">
        <v>2019</v>
      </c>
      <c r="Q21" s="68" t="s">
        <v>192</v>
      </c>
      <c r="R21" s="30" t="s">
        <v>85</v>
      </c>
      <c r="S21" s="69">
        <v>0.50429999999999997</v>
      </c>
      <c r="T21" s="69">
        <v>4.3044000000000002</v>
      </c>
      <c r="U21" s="70" t="s">
        <v>182</v>
      </c>
      <c r="V21" s="70" t="s">
        <v>183</v>
      </c>
      <c r="W21" s="71" t="s">
        <v>193</v>
      </c>
      <c r="X21" s="35" t="s">
        <v>194</v>
      </c>
      <c r="Y21" s="85"/>
    </row>
    <row r="22" spans="2:97" s="20" customFormat="1" ht="135" customHeight="1" x14ac:dyDescent="0.3">
      <c r="B22" s="21" t="s">
        <v>45</v>
      </c>
      <c r="C22" s="22" t="s">
        <v>46</v>
      </c>
      <c r="D22" s="22" t="s">
        <v>47</v>
      </c>
      <c r="E22" s="22" t="s">
        <v>48</v>
      </c>
      <c r="F22" s="22" t="s">
        <v>49</v>
      </c>
      <c r="G22" s="22" t="s">
        <v>50</v>
      </c>
      <c r="H22" s="22" t="s">
        <v>51</v>
      </c>
      <c r="I22" s="22" t="s">
        <v>52</v>
      </c>
      <c r="J22" s="23" t="s">
        <v>53</v>
      </c>
      <c r="K22" s="22" t="s">
        <v>54</v>
      </c>
      <c r="L22" s="23" t="s">
        <v>55</v>
      </c>
      <c r="M22" s="22" t="s">
        <v>56</v>
      </c>
      <c r="N22" s="22" t="s">
        <v>57</v>
      </c>
      <c r="O22" s="22" t="s">
        <v>58</v>
      </c>
      <c r="P22" s="22" t="s">
        <v>59</v>
      </c>
      <c r="Q22" s="22" t="s">
        <v>60</v>
      </c>
      <c r="R22" s="22" t="s">
        <v>61</v>
      </c>
      <c r="S22" s="22" t="s">
        <v>62</v>
      </c>
      <c r="T22" s="22" t="s">
        <v>63</v>
      </c>
      <c r="U22" s="22" t="s">
        <v>64</v>
      </c>
      <c r="V22" s="22" t="s">
        <v>65</v>
      </c>
      <c r="W22" s="22" t="s">
        <v>66</v>
      </c>
      <c r="X22" s="23" t="s">
        <v>67</v>
      </c>
      <c r="Y22" s="86"/>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row>
    <row r="23" spans="2:97" ht="73.5" customHeight="1" x14ac:dyDescent="0.3">
      <c r="B23" s="87" t="s">
        <v>195</v>
      </c>
      <c r="C23" s="226" t="s">
        <v>196</v>
      </c>
      <c r="D23" s="27" t="s">
        <v>197</v>
      </c>
      <c r="E23" s="28" t="s">
        <v>198</v>
      </c>
      <c r="F23" s="27" t="s">
        <v>199</v>
      </c>
      <c r="G23" s="27" t="s">
        <v>200</v>
      </c>
      <c r="H23" s="27" t="s">
        <v>201</v>
      </c>
      <c r="I23" s="88" t="s">
        <v>202</v>
      </c>
      <c r="J23" s="89">
        <v>2021</v>
      </c>
      <c r="K23" s="90" t="s">
        <v>203</v>
      </c>
      <c r="L23" s="89">
        <v>2021</v>
      </c>
      <c r="M23" s="90" t="s">
        <v>203</v>
      </c>
      <c r="N23" s="89">
        <v>2020</v>
      </c>
      <c r="O23" s="90" t="s">
        <v>203</v>
      </c>
      <c r="P23" s="89">
        <v>2019</v>
      </c>
      <c r="Q23" s="90" t="s">
        <v>203</v>
      </c>
      <c r="R23" s="89" t="s">
        <v>85</v>
      </c>
      <c r="S23" s="91">
        <v>0</v>
      </c>
      <c r="T23" s="91">
        <v>100</v>
      </c>
      <c r="U23" s="90" t="s">
        <v>123</v>
      </c>
      <c r="V23" s="90" t="s">
        <v>123</v>
      </c>
      <c r="W23" s="92" t="s">
        <v>204</v>
      </c>
      <c r="X23" s="93" t="s">
        <v>205</v>
      </c>
    </row>
    <row r="24" spans="2:97" ht="87.75" customHeight="1" x14ac:dyDescent="0.3">
      <c r="B24" s="94"/>
      <c r="C24" s="227"/>
      <c r="D24" s="38" t="s">
        <v>206</v>
      </c>
      <c r="E24" s="28" t="s">
        <v>207</v>
      </c>
      <c r="F24" s="28" t="s">
        <v>208</v>
      </c>
      <c r="G24" s="28" t="s">
        <v>209</v>
      </c>
      <c r="H24" s="28" t="s">
        <v>210</v>
      </c>
      <c r="I24" s="88" t="s">
        <v>211</v>
      </c>
      <c r="J24" s="30">
        <v>2023</v>
      </c>
      <c r="K24" s="33" t="s">
        <v>212</v>
      </c>
      <c r="L24" s="30">
        <v>2023</v>
      </c>
      <c r="M24" s="33" t="s">
        <v>212</v>
      </c>
      <c r="N24" s="30">
        <v>2021</v>
      </c>
      <c r="O24" s="33" t="s">
        <v>213</v>
      </c>
      <c r="P24" s="30">
        <v>2021</v>
      </c>
      <c r="Q24" s="33" t="s">
        <v>213</v>
      </c>
      <c r="R24" s="30" t="s">
        <v>85</v>
      </c>
      <c r="S24" s="91">
        <v>0</v>
      </c>
      <c r="T24" s="91">
        <v>100</v>
      </c>
      <c r="U24" s="90" t="s">
        <v>123</v>
      </c>
      <c r="V24" s="90" t="s">
        <v>123</v>
      </c>
      <c r="W24" s="34" t="s">
        <v>214</v>
      </c>
      <c r="X24" s="95"/>
    </row>
    <row r="25" spans="2:97" ht="105" customHeight="1" x14ac:dyDescent="0.3">
      <c r="B25" s="94"/>
      <c r="C25" s="96"/>
      <c r="D25" s="27" t="s">
        <v>215</v>
      </c>
      <c r="E25" s="28" t="s">
        <v>216</v>
      </c>
      <c r="F25" s="28" t="s">
        <v>217</v>
      </c>
      <c r="G25" s="38" t="s">
        <v>218</v>
      </c>
      <c r="H25" s="28" t="s">
        <v>219</v>
      </c>
      <c r="I25" s="88" t="s">
        <v>116</v>
      </c>
      <c r="J25" s="30">
        <v>2023</v>
      </c>
      <c r="K25" s="30">
        <v>125</v>
      </c>
      <c r="L25" s="30">
        <v>2022</v>
      </c>
      <c r="M25" s="30">
        <v>125</v>
      </c>
      <c r="N25" s="30">
        <v>2021</v>
      </c>
      <c r="O25" s="30">
        <v>125</v>
      </c>
      <c r="P25" s="30">
        <v>2020</v>
      </c>
      <c r="Q25" s="30">
        <v>125</v>
      </c>
      <c r="R25" s="30" t="s">
        <v>85</v>
      </c>
      <c r="S25" s="32">
        <v>9.4161000000000001</v>
      </c>
      <c r="T25" s="32">
        <v>95.467200000000005</v>
      </c>
      <c r="U25" s="33" t="s">
        <v>220</v>
      </c>
      <c r="V25" s="33" t="s">
        <v>78</v>
      </c>
      <c r="W25" s="34" t="s">
        <v>221</v>
      </c>
      <c r="X25" s="35" t="s">
        <v>222</v>
      </c>
    </row>
    <row r="26" spans="2:97" ht="144" customHeight="1" x14ac:dyDescent="0.3">
      <c r="B26" s="94"/>
      <c r="C26" s="96"/>
      <c r="D26" s="27" t="s">
        <v>223</v>
      </c>
      <c r="E26" s="28" t="s">
        <v>224</v>
      </c>
      <c r="F26" s="28" t="s">
        <v>225</v>
      </c>
      <c r="G26" s="28" t="s">
        <v>226</v>
      </c>
      <c r="H26" s="28" t="s">
        <v>227</v>
      </c>
      <c r="I26" s="74" t="s">
        <v>228</v>
      </c>
      <c r="J26" s="33" t="s">
        <v>229</v>
      </c>
      <c r="K26" s="30">
        <v>125</v>
      </c>
      <c r="L26" s="33" t="s">
        <v>230</v>
      </c>
      <c r="M26" s="30">
        <v>125</v>
      </c>
      <c r="N26" s="33" t="s">
        <v>231</v>
      </c>
      <c r="O26" s="30">
        <v>125</v>
      </c>
      <c r="P26" s="33" t="s">
        <v>232</v>
      </c>
      <c r="Q26" s="30">
        <v>125</v>
      </c>
      <c r="R26" s="30" t="s">
        <v>85</v>
      </c>
      <c r="S26" s="44">
        <v>0</v>
      </c>
      <c r="T26" s="44">
        <v>1</v>
      </c>
      <c r="U26" s="33" t="s">
        <v>233</v>
      </c>
      <c r="V26" s="33" t="s">
        <v>234</v>
      </c>
      <c r="W26" s="34" t="s">
        <v>235</v>
      </c>
      <c r="X26" s="35" t="s">
        <v>236</v>
      </c>
    </row>
    <row r="27" spans="2:97" ht="160.5" customHeight="1" x14ac:dyDescent="0.3">
      <c r="B27" s="94"/>
      <c r="C27" s="97"/>
      <c r="D27" s="28" t="s">
        <v>237</v>
      </c>
      <c r="E27" s="28" t="s">
        <v>238</v>
      </c>
      <c r="F27" s="28" t="s">
        <v>239</v>
      </c>
      <c r="G27" s="28" t="s">
        <v>240</v>
      </c>
      <c r="H27" s="28" t="s">
        <v>241</v>
      </c>
      <c r="I27" s="74" t="s">
        <v>242</v>
      </c>
      <c r="J27" s="98" t="s">
        <v>229</v>
      </c>
      <c r="K27" s="99" t="s">
        <v>243</v>
      </c>
      <c r="L27" s="33" t="s">
        <v>244</v>
      </c>
      <c r="M27" s="99" t="s">
        <v>243</v>
      </c>
      <c r="N27" s="33" t="s">
        <v>231</v>
      </c>
      <c r="O27" s="99" t="s">
        <v>245</v>
      </c>
      <c r="P27" s="33" t="s">
        <v>231</v>
      </c>
      <c r="Q27" s="99" t="s">
        <v>245</v>
      </c>
      <c r="R27" s="89" t="s">
        <v>85</v>
      </c>
      <c r="S27" s="91">
        <v>0</v>
      </c>
      <c r="T27" s="91">
        <v>1</v>
      </c>
      <c r="U27" s="90" t="s">
        <v>233</v>
      </c>
      <c r="V27" s="90" t="s">
        <v>234</v>
      </c>
      <c r="W27" s="92" t="s">
        <v>246</v>
      </c>
      <c r="X27" s="93" t="s">
        <v>247</v>
      </c>
    </row>
    <row r="28" spans="2:97" s="20" customFormat="1" ht="135" customHeight="1" x14ac:dyDescent="0.3">
      <c r="B28" s="21" t="s">
        <v>45</v>
      </c>
      <c r="C28" s="22" t="s">
        <v>46</v>
      </c>
      <c r="D28" s="22" t="s">
        <v>47</v>
      </c>
      <c r="E28" s="22" t="s">
        <v>48</v>
      </c>
      <c r="F28" s="22" t="s">
        <v>49</v>
      </c>
      <c r="G28" s="22" t="s">
        <v>50</v>
      </c>
      <c r="H28" s="22" t="s">
        <v>51</v>
      </c>
      <c r="I28" s="22" t="s">
        <v>52</v>
      </c>
      <c r="J28" s="23" t="s">
        <v>53</v>
      </c>
      <c r="K28" s="22" t="s">
        <v>54</v>
      </c>
      <c r="L28" s="23" t="s">
        <v>55</v>
      </c>
      <c r="M28" s="22" t="s">
        <v>56</v>
      </c>
      <c r="N28" s="22" t="s">
        <v>57</v>
      </c>
      <c r="O28" s="22" t="s">
        <v>58</v>
      </c>
      <c r="P28" s="22" t="s">
        <v>59</v>
      </c>
      <c r="Q28" s="22" t="s">
        <v>60</v>
      </c>
      <c r="R28" s="22" t="s">
        <v>61</v>
      </c>
      <c r="S28" s="22" t="s">
        <v>62</v>
      </c>
      <c r="T28" s="22" t="s">
        <v>63</v>
      </c>
      <c r="U28" s="22" t="s">
        <v>64</v>
      </c>
      <c r="V28" s="22" t="s">
        <v>65</v>
      </c>
      <c r="W28" s="22" t="s">
        <v>66</v>
      </c>
      <c r="X28" s="23" t="s">
        <v>67</v>
      </c>
      <c r="Y28" s="86"/>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row>
    <row r="29" spans="2:97" ht="72.75" customHeight="1" x14ac:dyDescent="0.3">
      <c r="B29" s="87" t="s">
        <v>195</v>
      </c>
      <c r="C29" s="228" t="s">
        <v>248</v>
      </c>
      <c r="D29" s="28" t="s">
        <v>249</v>
      </c>
      <c r="E29" s="28" t="s">
        <v>250</v>
      </c>
      <c r="F29" s="28" t="s">
        <v>251</v>
      </c>
      <c r="G29" s="28" t="s">
        <v>252</v>
      </c>
      <c r="H29" s="38" t="s">
        <v>253</v>
      </c>
      <c r="I29" s="74" t="s">
        <v>254</v>
      </c>
      <c r="J29" s="30" t="s">
        <v>255</v>
      </c>
      <c r="K29" s="100" t="s">
        <v>256</v>
      </c>
      <c r="L29" s="89" t="s">
        <v>257</v>
      </c>
      <c r="M29" s="100" t="s">
        <v>258</v>
      </c>
      <c r="N29" s="89" t="s">
        <v>259</v>
      </c>
      <c r="O29" s="101" t="s">
        <v>260</v>
      </c>
      <c r="P29" s="89" t="s">
        <v>261</v>
      </c>
      <c r="Q29" s="101" t="s">
        <v>262</v>
      </c>
      <c r="R29" s="89" t="s">
        <v>85</v>
      </c>
      <c r="S29" s="32">
        <v>4.9500000000000002E-2</v>
      </c>
      <c r="T29" s="32">
        <v>3.52</v>
      </c>
      <c r="U29" s="33" t="s">
        <v>220</v>
      </c>
      <c r="V29" s="33" t="s">
        <v>78</v>
      </c>
      <c r="W29" s="34" t="s">
        <v>263</v>
      </c>
      <c r="X29" s="75" t="s">
        <v>110</v>
      </c>
    </row>
    <row r="30" spans="2:97" ht="87" x14ac:dyDescent="0.3">
      <c r="B30" s="94"/>
      <c r="C30" s="228"/>
      <c r="D30" s="27" t="s">
        <v>264</v>
      </c>
      <c r="E30" s="27" t="s">
        <v>265</v>
      </c>
      <c r="F30" s="27" t="s">
        <v>266</v>
      </c>
      <c r="G30" s="27" t="s">
        <v>267</v>
      </c>
      <c r="H30" s="27" t="s">
        <v>268</v>
      </c>
      <c r="I30" s="83" t="s">
        <v>269</v>
      </c>
      <c r="J30" s="83" t="s">
        <v>270</v>
      </c>
      <c r="K30" s="83" t="s">
        <v>271</v>
      </c>
      <c r="L30" s="102" t="s">
        <v>272</v>
      </c>
      <c r="M30" s="83" t="s">
        <v>271</v>
      </c>
      <c r="N30" s="102" t="s">
        <v>273</v>
      </c>
      <c r="O30" s="83" t="s">
        <v>271</v>
      </c>
      <c r="P30" s="102" t="s">
        <v>274</v>
      </c>
      <c r="Q30" s="83" t="s">
        <v>271</v>
      </c>
      <c r="R30" s="103" t="s">
        <v>85</v>
      </c>
      <c r="S30" s="104">
        <v>0</v>
      </c>
      <c r="T30" s="105">
        <v>18.0242</v>
      </c>
      <c r="U30" s="90" t="s">
        <v>77</v>
      </c>
      <c r="V30" s="90" t="s">
        <v>107</v>
      </c>
      <c r="W30" s="92" t="s">
        <v>275</v>
      </c>
      <c r="X30" s="93" t="s">
        <v>276</v>
      </c>
    </row>
    <row r="31" spans="2:97" ht="123" customHeight="1" x14ac:dyDescent="0.3">
      <c r="B31" s="94"/>
      <c r="C31" s="228"/>
      <c r="D31" s="27" t="s">
        <v>277</v>
      </c>
      <c r="E31" s="27" t="s">
        <v>278</v>
      </c>
      <c r="F31" s="27" t="s">
        <v>279</v>
      </c>
      <c r="G31" s="27" t="s">
        <v>267</v>
      </c>
      <c r="H31" s="27" t="s">
        <v>280</v>
      </c>
      <c r="I31" s="74" t="s">
        <v>281</v>
      </c>
      <c r="J31" s="89">
        <v>2023</v>
      </c>
      <c r="K31" s="106" t="s">
        <v>122</v>
      </c>
      <c r="L31" s="89">
        <v>2022</v>
      </c>
      <c r="M31" s="106" t="s">
        <v>122</v>
      </c>
      <c r="N31" s="89">
        <v>2021</v>
      </c>
      <c r="O31" s="89">
        <v>125</v>
      </c>
      <c r="P31" s="89">
        <v>2020</v>
      </c>
      <c r="Q31" s="89">
        <v>125</v>
      </c>
      <c r="R31" s="89" t="s">
        <v>85</v>
      </c>
      <c r="S31" s="107">
        <v>8.0000000000000002E-3</v>
      </c>
      <c r="T31" s="107">
        <v>63.293700000000001</v>
      </c>
      <c r="U31" s="33" t="s">
        <v>220</v>
      </c>
      <c r="V31" s="90" t="s">
        <v>135</v>
      </c>
      <c r="W31" s="92" t="s">
        <v>282</v>
      </c>
      <c r="X31" s="93" t="s">
        <v>283</v>
      </c>
    </row>
    <row r="32" spans="2:97" ht="89.25" customHeight="1" x14ac:dyDescent="0.3">
      <c r="B32" s="94"/>
      <c r="C32" s="108"/>
      <c r="D32" s="109" t="s">
        <v>284</v>
      </c>
      <c r="E32" s="27" t="s">
        <v>285</v>
      </c>
      <c r="F32" s="27" t="s">
        <v>286</v>
      </c>
      <c r="G32" s="27" t="s">
        <v>287</v>
      </c>
      <c r="H32" s="27" t="s">
        <v>288</v>
      </c>
      <c r="I32" s="74" t="s">
        <v>289</v>
      </c>
      <c r="J32" s="89">
        <v>2023</v>
      </c>
      <c r="K32" s="89" t="s">
        <v>290</v>
      </c>
      <c r="L32" s="89">
        <v>2022</v>
      </c>
      <c r="M32" s="101" t="s">
        <v>291</v>
      </c>
      <c r="N32" s="89">
        <v>2021</v>
      </c>
      <c r="O32" s="89" t="s">
        <v>292</v>
      </c>
      <c r="P32" s="89">
        <v>2020</v>
      </c>
      <c r="Q32" s="89" t="s">
        <v>291</v>
      </c>
      <c r="R32" s="89" t="s">
        <v>85</v>
      </c>
      <c r="S32" s="91">
        <v>0</v>
      </c>
      <c r="T32" s="91">
        <v>100</v>
      </c>
      <c r="U32" s="90" t="s">
        <v>123</v>
      </c>
      <c r="V32" s="90" t="s">
        <v>123</v>
      </c>
      <c r="W32" s="92" t="s">
        <v>293</v>
      </c>
      <c r="X32" s="110" t="s">
        <v>294</v>
      </c>
    </row>
    <row r="33" spans="1:97" ht="90.75" customHeight="1" x14ac:dyDescent="0.3">
      <c r="B33" s="94"/>
      <c r="C33" s="108"/>
      <c r="D33" s="27" t="s">
        <v>295</v>
      </c>
      <c r="E33" s="27" t="s">
        <v>296</v>
      </c>
      <c r="F33" s="27" t="s">
        <v>297</v>
      </c>
      <c r="G33" s="27" t="s">
        <v>84</v>
      </c>
      <c r="H33" s="27" t="s">
        <v>298</v>
      </c>
      <c r="I33" s="74" t="s">
        <v>299</v>
      </c>
      <c r="J33" s="89">
        <v>2021</v>
      </c>
      <c r="K33" s="100" t="s">
        <v>300</v>
      </c>
      <c r="L33" s="89">
        <v>2020</v>
      </c>
      <c r="M33" s="100" t="s">
        <v>300</v>
      </c>
      <c r="N33" s="89">
        <v>2019</v>
      </c>
      <c r="O33" s="100" t="s">
        <v>300</v>
      </c>
      <c r="P33" s="89">
        <v>2018</v>
      </c>
      <c r="Q33" s="100" t="s">
        <v>300</v>
      </c>
      <c r="R33" s="89" t="s">
        <v>85</v>
      </c>
      <c r="S33" s="107">
        <v>2.8414999999999999</v>
      </c>
      <c r="T33" s="107">
        <v>66.916799999999995</v>
      </c>
      <c r="U33" s="90" t="s">
        <v>301</v>
      </c>
      <c r="V33" s="90" t="s">
        <v>78</v>
      </c>
      <c r="W33" s="92" t="s">
        <v>302</v>
      </c>
      <c r="X33" s="111"/>
    </row>
    <row r="34" spans="1:97" ht="108" customHeight="1" x14ac:dyDescent="0.3">
      <c r="B34" s="94"/>
      <c r="C34" s="112"/>
      <c r="D34" s="109" t="s">
        <v>303</v>
      </c>
      <c r="E34" s="27" t="s">
        <v>304</v>
      </c>
      <c r="F34" s="27" t="s">
        <v>305</v>
      </c>
      <c r="G34" s="27" t="s">
        <v>306</v>
      </c>
      <c r="H34" s="27" t="s">
        <v>288</v>
      </c>
      <c r="I34" s="74" t="s">
        <v>289</v>
      </c>
      <c r="J34" s="89">
        <v>2023</v>
      </c>
      <c r="K34" s="90" t="s">
        <v>307</v>
      </c>
      <c r="L34" s="89">
        <v>2022</v>
      </c>
      <c r="M34" s="90" t="s">
        <v>308</v>
      </c>
      <c r="N34" s="89">
        <v>2021</v>
      </c>
      <c r="O34" s="90" t="s">
        <v>309</v>
      </c>
      <c r="P34" s="89">
        <v>2020</v>
      </c>
      <c r="Q34" s="90" t="s">
        <v>308</v>
      </c>
      <c r="R34" s="89" t="s">
        <v>85</v>
      </c>
      <c r="S34" s="113">
        <v>3.54</v>
      </c>
      <c r="T34" s="113">
        <v>57</v>
      </c>
      <c r="U34" s="90" t="s">
        <v>301</v>
      </c>
      <c r="V34" s="90" t="s">
        <v>78</v>
      </c>
      <c r="W34" s="92" t="s">
        <v>310</v>
      </c>
      <c r="X34" s="111"/>
    </row>
    <row r="35" spans="1:97" s="1" customFormat="1" ht="135" customHeight="1" x14ac:dyDescent="0.3">
      <c r="B35" s="114" t="s">
        <v>45</v>
      </c>
      <c r="C35" s="115" t="s">
        <v>46</v>
      </c>
      <c r="D35" s="115" t="s">
        <v>47</v>
      </c>
      <c r="E35" s="22" t="s">
        <v>48</v>
      </c>
      <c r="F35" s="115" t="s">
        <v>49</v>
      </c>
      <c r="G35" s="115" t="s">
        <v>50</v>
      </c>
      <c r="H35" s="22" t="s">
        <v>51</v>
      </c>
      <c r="I35" s="115" t="s">
        <v>52</v>
      </c>
      <c r="J35" s="23" t="s">
        <v>53</v>
      </c>
      <c r="K35" s="22" t="s">
        <v>54</v>
      </c>
      <c r="L35" s="23" t="s">
        <v>55</v>
      </c>
      <c r="M35" s="22" t="s">
        <v>56</v>
      </c>
      <c r="N35" s="22" t="s">
        <v>57</v>
      </c>
      <c r="O35" s="22" t="s">
        <v>58</v>
      </c>
      <c r="P35" s="22" t="s">
        <v>59</v>
      </c>
      <c r="Q35" s="22" t="s">
        <v>60</v>
      </c>
      <c r="R35" s="22" t="s">
        <v>61</v>
      </c>
      <c r="S35" s="22" t="s">
        <v>62</v>
      </c>
      <c r="T35" s="22" t="s">
        <v>63</v>
      </c>
      <c r="U35" s="22" t="s">
        <v>64</v>
      </c>
      <c r="V35" s="22" t="s">
        <v>65</v>
      </c>
      <c r="W35" s="22" t="s">
        <v>66</v>
      </c>
      <c r="X35" s="23" t="s">
        <v>67</v>
      </c>
      <c r="Y35" s="8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row>
    <row r="36" spans="1:97" ht="121.8" x14ac:dyDescent="0.3">
      <c r="B36" s="87" t="s">
        <v>195</v>
      </c>
      <c r="C36" s="116" t="s">
        <v>311</v>
      </c>
      <c r="D36" s="28" t="s">
        <v>312</v>
      </c>
      <c r="E36" s="38" t="s">
        <v>313</v>
      </c>
      <c r="F36" s="28" t="s">
        <v>314</v>
      </c>
      <c r="G36" s="27" t="s">
        <v>315</v>
      </c>
      <c r="H36" s="38" t="s">
        <v>316</v>
      </c>
      <c r="I36" s="28" t="s">
        <v>317</v>
      </c>
      <c r="J36" s="117" t="s">
        <v>318</v>
      </c>
      <c r="K36" s="64" t="s">
        <v>319</v>
      </c>
      <c r="L36" s="117" t="s">
        <v>320</v>
      </c>
      <c r="M36" s="64" t="s">
        <v>321</v>
      </c>
      <c r="N36" s="117" t="s">
        <v>322</v>
      </c>
      <c r="O36" s="64" t="s">
        <v>323</v>
      </c>
      <c r="P36" s="117" t="s">
        <v>324</v>
      </c>
      <c r="Q36" s="64" t="s">
        <v>325</v>
      </c>
      <c r="R36" s="30" t="s">
        <v>85</v>
      </c>
      <c r="S36" s="44">
        <v>0</v>
      </c>
      <c r="T36" s="32">
        <v>1.9013</v>
      </c>
      <c r="U36" s="33" t="s">
        <v>77</v>
      </c>
      <c r="V36" s="33" t="s">
        <v>135</v>
      </c>
      <c r="W36" s="28" t="s">
        <v>326</v>
      </c>
      <c r="X36" s="34" t="s">
        <v>327</v>
      </c>
    </row>
    <row r="37" spans="1:97" ht="87" x14ac:dyDescent="0.3">
      <c r="B37" s="94"/>
      <c r="C37" s="118"/>
      <c r="D37" s="27" t="s">
        <v>328</v>
      </c>
      <c r="E37" s="28" t="s">
        <v>329</v>
      </c>
      <c r="F37" s="28" t="s">
        <v>330</v>
      </c>
      <c r="G37" s="27" t="s">
        <v>331</v>
      </c>
      <c r="H37" s="38" t="s">
        <v>316</v>
      </c>
      <c r="I37" s="74" t="s">
        <v>129</v>
      </c>
      <c r="J37" s="117" t="s">
        <v>318</v>
      </c>
      <c r="K37" s="64" t="s">
        <v>332</v>
      </c>
      <c r="L37" s="117" t="s">
        <v>320</v>
      </c>
      <c r="M37" s="64" t="s">
        <v>332</v>
      </c>
      <c r="N37" s="117" t="s">
        <v>322</v>
      </c>
      <c r="O37" s="64" t="s">
        <v>332</v>
      </c>
      <c r="P37" s="117" t="s">
        <v>324</v>
      </c>
      <c r="Q37" s="64" t="s">
        <v>332</v>
      </c>
      <c r="R37" s="30" t="s">
        <v>85</v>
      </c>
      <c r="S37" s="44">
        <v>0</v>
      </c>
      <c r="T37" s="32">
        <v>2.5871</v>
      </c>
      <c r="U37" s="33" t="s">
        <v>77</v>
      </c>
      <c r="V37" s="33" t="s">
        <v>78</v>
      </c>
      <c r="W37" s="34" t="s">
        <v>333</v>
      </c>
      <c r="X37" s="119" t="s">
        <v>110</v>
      </c>
    </row>
    <row r="38" spans="1:97" ht="90.75" customHeight="1" x14ac:dyDescent="0.3">
      <c r="A38" s="18"/>
      <c r="B38" s="94"/>
      <c r="C38" s="118"/>
      <c r="D38" s="67" t="s">
        <v>334</v>
      </c>
      <c r="E38" s="64" t="s">
        <v>335</v>
      </c>
      <c r="F38" s="64" t="s">
        <v>336</v>
      </c>
      <c r="G38" s="64" t="s">
        <v>240</v>
      </c>
      <c r="H38" s="64" t="s">
        <v>337</v>
      </c>
      <c r="I38" s="74" t="s">
        <v>338</v>
      </c>
      <c r="J38" s="68">
        <v>2021</v>
      </c>
      <c r="K38" s="68" t="s">
        <v>122</v>
      </c>
      <c r="L38" s="68">
        <v>2021</v>
      </c>
      <c r="M38" s="68" t="s">
        <v>122</v>
      </c>
      <c r="N38" s="68">
        <v>2020</v>
      </c>
      <c r="O38" s="68" t="s">
        <v>122</v>
      </c>
      <c r="P38" s="70">
        <v>2019</v>
      </c>
      <c r="Q38" s="68" t="s">
        <v>122</v>
      </c>
      <c r="R38" s="68" t="s">
        <v>85</v>
      </c>
      <c r="S38" s="120">
        <v>0</v>
      </c>
      <c r="T38" s="120">
        <v>1</v>
      </c>
      <c r="U38" s="70" t="s">
        <v>123</v>
      </c>
      <c r="V38" s="70" t="s">
        <v>123</v>
      </c>
      <c r="W38" s="71" t="s">
        <v>339</v>
      </c>
      <c r="X38" s="41" t="s">
        <v>340</v>
      </c>
    </row>
    <row r="39" spans="1:97" ht="104.4" x14ac:dyDescent="0.3">
      <c r="B39" s="94"/>
      <c r="C39" s="118"/>
      <c r="D39" s="78" t="s">
        <v>341</v>
      </c>
      <c r="E39" s="28" t="s">
        <v>342</v>
      </c>
      <c r="F39" s="28" t="s">
        <v>343</v>
      </c>
      <c r="G39" s="28" t="s">
        <v>344</v>
      </c>
      <c r="H39" s="38" t="s">
        <v>345</v>
      </c>
      <c r="I39" s="29" t="s">
        <v>346</v>
      </c>
      <c r="J39" s="117" t="s">
        <v>347</v>
      </c>
      <c r="K39" s="121" t="s">
        <v>290</v>
      </c>
      <c r="L39" s="117" t="s">
        <v>348</v>
      </c>
      <c r="M39" s="121" t="s">
        <v>300</v>
      </c>
      <c r="N39" s="117" t="s">
        <v>349</v>
      </c>
      <c r="O39" s="30" t="s">
        <v>300</v>
      </c>
      <c r="P39" s="117" t="s">
        <v>350</v>
      </c>
      <c r="Q39" s="30" t="s">
        <v>308</v>
      </c>
      <c r="R39" s="30" t="s">
        <v>85</v>
      </c>
      <c r="S39" s="32">
        <v>0.64749999999999996</v>
      </c>
      <c r="T39" s="32">
        <v>16.2196</v>
      </c>
      <c r="U39" s="33" t="s">
        <v>77</v>
      </c>
      <c r="V39" s="33" t="s">
        <v>351</v>
      </c>
      <c r="W39" s="34" t="s">
        <v>352</v>
      </c>
      <c r="X39" s="35" t="s">
        <v>353</v>
      </c>
    </row>
    <row r="40" spans="1:97" ht="144.75" customHeight="1" x14ac:dyDescent="0.3">
      <c r="B40" s="94"/>
      <c r="C40" s="122"/>
      <c r="D40" s="83" t="s">
        <v>354</v>
      </c>
      <c r="E40" s="64" t="s">
        <v>355</v>
      </c>
      <c r="F40" s="64" t="s">
        <v>356</v>
      </c>
      <c r="G40" s="64" t="s">
        <v>357</v>
      </c>
      <c r="H40" s="64" t="s">
        <v>162</v>
      </c>
      <c r="I40" s="123" t="s">
        <v>358</v>
      </c>
      <c r="J40" s="68" t="s">
        <v>359</v>
      </c>
      <c r="K40" s="68" t="s">
        <v>360</v>
      </c>
      <c r="L40" s="68" t="s">
        <v>361</v>
      </c>
      <c r="M40" s="68" t="s">
        <v>362</v>
      </c>
      <c r="N40" s="68" t="s">
        <v>363</v>
      </c>
      <c r="O40" s="68" t="s">
        <v>364</v>
      </c>
      <c r="P40" s="68" t="s">
        <v>365</v>
      </c>
      <c r="Q40" s="68" t="s">
        <v>366</v>
      </c>
      <c r="R40" s="30" t="s">
        <v>85</v>
      </c>
      <c r="S40" s="120">
        <v>0</v>
      </c>
      <c r="T40" s="124">
        <v>1.5</v>
      </c>
      <c r="U40" s="33" t="s">
        <v>77</v>
      </c>
      <c r="V40" s="70" t="s">
        <v>78</v>
      </c>
      <c r="W40" s="71" t="s">
        <v>367</v>
      </c>
      <c r="X40" s="41" t="s">
        <v>368</v>
      </c>
    </row>
    <row r="41" spans="1:97" s="1" customFormat="1" ht="135" customHeight="1" x14ac:dyDescent="0.3">
      <c r="B41" s="114" t="s">
        <v>45</v>
      </c>
      <c r="C41" s="115" t="s">
        <v>46</v>
      </c>
      <c r="D41" s="115" t="s">
        <v>47</v>
      </c>
      <c r="E41" s="22" t="s">
        <v>48</v>
      </c>
      <c r="F41" s="115" t="s">
        <v>49</v>
      </c>
      <c r="G41" s="115" t="s">
        <v>50</v>
      </c>
      <c r="H41" s="22" t="s">
        <v>51</v>
      </c>
      <c r="I41" s="115" t="s">
        <v>52</v>
      </c>
      <c r="J41" s="23" t="s">
        <v>53</v>
      </c>
      <c r="K41" s="22" t="s">
        <v>54</v>
      </c>
      <c r="L41" s="23" t="s">
        <v>55</v>
      </c>
      <c r="M41" s="22" t="s">
        <v>56</v>
      </c>
      <c r="N41" s="22" t="s">
        <v>57</v>
      </c>
      <c r="O41" s="22" t="s">
        <v>58</v>
      </c>
      <c r="P41" s="22" t="s">
        <v>59</v>
      </c>
      <c r="Q41" s="22" t="s">
        <v>60</v>
      </c>
      <c r="R41" s="22" t="s">
        <v>61</v>
      </c>
      <c r="S41" s="22" t="s">
        <v>62</v>
      </c>
      <c r="T41" s="22" t="s">
        <v>63</v>
      </c>
      <c r="U41" s="22" t="s">
        <v>64</v>
      </c>
      <c r="V41" s="22" t="s">
        <v>65</v>
      </c>
      <c r="W41" s="22" t="s">
        <v>66</v>
      </c>
      <c r="X41" s="23" t="s">
        <v>67</v>
      </c>
      <c r="Y41" s="85"/>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row>
    <row r="42" spans="1:97" ht="90.75" customHeight="1" x14ac:dyDescent="0.3">
      <c r="B42" s="87" t="s">
        <v>195</v>
      </c>
      <c r="C42" s="125" t="s">
        <v>369</v>
      </c>
      <c r="D42" s="27" t="s">
        <v>370</v>
      </c>
      <c r="E42" s="28" t="s">
        <v>371</v>
      </c>
      <c r="F42" s="28" t="s">
        <v>372</v>
      </c>
      <c r="G42" s="28" t="s">
        <v>287</v>
      </c>
      <c r="H42" s="28" t="s">
        <v>373</v>
      </c>
      <c r="I42" s="123" t="s">
        <v>374</v>
      </c>
      <c r="J42" s="30">
        <v>2020</v>
      </c>
      <c r="K42" s="30">
        <v>125</v>
      </c>
      <c r="L42" s="30">
        <v>2020</v>
      </c>
      <c r="M42" s="30">
        <v>125</v>
      </c>
      <c r="N42" s="30">
        <v>2020</v>
      </c>
      <c r="O42" s="30">
        <v>125</v>
      </c>
      <c r="P42" s="30">
        <v>2020</v>
      </c>
      <c r="Q42" s="30">
        <v>125</v>
      </c>
      <c r="R42" s="30" t="s">
        <v>85</v>
      </c>
      <c r="S42" s="120">
        <v>0</v>
      </c>
      <c r="T42" s="44">
        <v>100</v>
      </c>
      <c r="U42" s="33" t="s">
        <v>123</v>
      </c>
      <c r="V42" s="33" t="s">
        <v>123</v>
      </c>
      <c r="W42" s="34" t="s">
        <v>375</v>
      </c>
      <c r="X42" s="75"/>
    </row>
    <row r="43" spans="1:97" ht="74.25" customHeight="1" x14ac:dyDescent="0.3">
      <c r="B43" s="94"/>
      <c r="C43" s="126"/>
      <c r="D43" s="28" t="s">
        <v>376</v>
      </c>
      <c r="E43" s="28" t="s">
        <v>377</v>
      </c>
      <c r="F43" s="28" t="s">
        <v>378</v>
      </c>
      <c r="G43" s="28" t="s">
        <v>379</v>
      </c>
      <c r="H43" s="28" t="s">
        <v>380</v>
      </c>
      <c r="I43" s="123" t="s">
        <v>381</v>
      </c>
      <c r="J43" s="30">
        <v>2023</v>
      </c>
      <c r="K43" s="30" t="s">
        <v>382</v>
      </c>
      <c r="L43" s="30">
        <v>2023</v>
      </c>
      <c r="M43" s="30" t="s">
        <v>382</v>
      </c>
      <c r="N43" s="30">
        <v>2018</v>
      </c>
      <c r="O43" s="30" t="s">
        <v>292</v>
      </c>
      <c r="P43" s="30">
        <v>2018</v>
      </c>
      <c r="Q43" s="30" t="s">
        <v>292</v>
      </c>
      <c r="R43" s="30" t="s">
        <v>85</v>
      </c>
      <c r="S43" s="44">
        <v>1</v>
      </c>
      <c r="T43" s="44">
        <v>5</v>
      </c>
      <c r="U43" s="33" t="s">
        <v>123</v>
      </c>
      <c r="V43" s="33" t="s">
        <v>123</v>
      </c>
      <c r="W43" s="34" t="s">
        <v>383</v>
      </c>
      <c r="X43" s="75"/>
    </row>
    <row r="44" spans="1:97" ht="157.5" customHeight="1" x14ac:dyDescent="0.3">
      <c r="B44" s="94"/>
      <c r="C44" s="126"/>
      <c r="D44" s="27" t="s">
        <v>384</v>
      </c>
      <c r="E44" s="28" t="s">
        <v>385</v>
      </c>
      <c r="F44" s="28" t="s">
        <v>386</v>
      </c>
      <c r="G44" s="28" t="s">
        <v>287</v>
      </c>
      <c r="H44" s="28" t="s">
        <v>387</v>
      </c>
      <c r="I44" s="127" t="s">
        <v>388</v>
      </c>
      <c r="J44" s="33" t="s">
        <v>389</v>
      </c>
      <c r="K44" s="68" t="s">
        <v>390</v>
      </c>
      <c r="L44" s="33" t="s">
        <v>391</v>
      </c>
      <c r="M44" s="68" t="s">
        <v>390</v>
      </c>
      <c r="N44" s="33" t="s">
        <v>392</v>
      </c>
      <c r="O44" s="68" t="s">
        <v>390</v>
      </c>
      <c r="P44" s="33" t="s">
        <v>392</v>
      </c>
      <c r="Q44" s="68" t="s">
        <v>390</v>
      </c>
      <c r="R44" s="30" t="s">
        <v>85</v>
      </c>
      <c r="S44" s="44">
        <v>0</v>
      </c>
      <c r="T44" s="128">
        <v>11.34</v>
      </c>
      <c r="U44" s="129" t="s">
        <v>123</v>
      </c>
      <c r="V44" s="70" t="s">
        <v>78</v>
      </c>
      <c r="W44" s="34" t="s">
        <v>393</v>
      </c>
      <c r="X44" s="34" t="s">
        <v>394</v>
      </c>
    </row>
    <row r="45" spans="1:97" ht="119.25" customHeight="1" x14ac:dyDescent="0.3">
      <c r="B45" s="94"/>
      <c r="C45" s="126"/>
      <c r="D45" s="83" t="s">
        <v>395</v>
      </c>
      <c r="E45" s="64" t="s">
        <v>396</v>
      </c>
      <c r="F45" s="67" t="s">
        <v>397</v>
      </c>
      <c r="G45" s="64" t="s">
        <v>209</v>
      </c>
      <c r="H45" s="64" t="s">
        <v>398</v>
      </c>
      <c r="I45" s="88" t="s">
        <v>211</v>
      </c>
      <c r="J45" s="68">
        <v>2021</v>
      </c>
      <c r="K45" s="130" t="s">
        <v>399</v>
      </c>
      <c r="L45" s="68">
        <v>2021</v>
      </c>
      <c r="M45" s="130" t="s">
        <v>399</v>
      </c>
      <c r="N45" s="68">
        <v>2021</v>
      </c>
      <c r="O45" s="130" t="s">
        <v>399</v>
      </c>
      <c r="P45" s="68">
        <v>2021</v>
      </c>
      <c r="Q45" s="130" t="s">
        <v>399</v>
      </c>
      <c r="R45" s="30" t="s">
        <v>85</v>
      </c>
      <c r="S45" s="44">
        <v>0</v>
      </c>
      <c r="T45" s="44">
        <v>100</v>
      </c>
      <c r="U45" s="70" t="s">
        <v>123</v>
      </c>
      <c r="V45" s="70" t="s">
        <v>123</v>
      </c>
      <c r="W45" s="71" t="s">
        <v>400</v>
      </c>
      <c r="X45" s="41" t="s">
        <v>401</v>
      </c>
    </row>
    <row r="46" spans="1:97" ht="74.25" customHeight="1" x14ac:dyDescent="0.3">
      <c r="B46" s="94"/>
      <c r="C46" s="126"/>
      <c r="D46" s="83" t="s">
        <v>402</v>
      </c>
      <c r="E46" s="64" t="s">
        <v>403</v>
      </c>
      <c r="F46" s="64" t="s">
        <v>404</v>
      </c>
      <c r="G46" s="64" t="s">
        <v>209</v>
      </c>
      <c r="H46" s="64" t="s">
        <v>405</v>
      </c>
      <c r="I46" s="88" t="s">
        <v>406</v>
      </c>
      <c r="J46" s="68">
        <v>2023</v>
      </c>
      <c r="K46" s="68">
        <v>125</v>
      </c>
      <c r="L46" s="68">
        <v>2022</v>
      </c>
      <c r="M46" s="68">
        <v>125</v>
      </c>
      <c r="N46" s="68">
        <v>2021</v>
      </c>
      <c r="O46" s="68">
        <v>125</v>
      </c>
      <c r="P46" s="68">
        <v>2020</v>
      </c>
      <c r="Q46" s="68">
        <v>125</v>
      </c>
      <c r="R46" s="31" t="s">
        <v>76</v>
      </c>
      <c r="S46" s="120">
        <v>100</v>
      </c>
      <c r="T46" s="120">
        <v>0</v>
      </c>
      <c r="U46" s="70" t="s">
        <v>407</v>
      </c>
      <c r="V46" s="70" t="s">
        <v>123</v>
      </c>
      <c r="W46" s="71" t="s">
        <v>408</v>
      </c>
      <c r="X46" s="41" t="s">
        <v>409</v>
      </c>
    </row>
    <row r="47" spans="1:97" ht="69.599999999999994" x14ac:dyDescent="0.3">
      <c r="B47" s="94"/>
      <c r="C47" s="131"/>
      <c r="D47" s="38" t="s">
        <v>410</v>
      </c>
      <c r="E47" s="28" t="s">
        <v>411</v>
      </c>
      <c r="F47" s="28" t="s">
        <v>412</v>
      </c>
      <c r="G47" s="67" t="s">
        <v>413</v>
      </c>
      <c r="H47" s="28" t="s">
        <v>414</v>
      </c>
      <c r="I47" s="88" t="s">
        <v>415</v>
      </c>
      <c r="J47" s="30">
        <v>2023</v>
      </c>
      <c r="K47" s="68" t="s">
        <v>416</v>
      </c>
      <c r="L47" s="30">
        <v>2022</v>
      </c>
      <c r="M47" s="68" t="s">
        <v>416</v>
      </c>
      <c r="N47" s="30">
        <v>2021</v>
      </c>
      <c r="O47" s="68" t="s">
        <v>416</v>
      </c>
      <c r="P47" s="30">
        <v>2020</v>
      </c>
      <c r="Q47" s="30" t="s">
        <v>417</v>
      </c>
      <c r="R47" s="30" t="s">
        <v>85</v>
      </c>
      <c r="S47" s="44">
        <v>0</v>
      </c>
      <c r="T47" s="44">
        <v>100</v>
      </c>
      <c r="U47" s="70" t="s">
        <v>407</v>
      </c>
      <c r="V47" s="70" t="s">
        <v>123</v>
      </c>
      <c r="W47" s="34" t="s">
        <v>418</v>
      </c>
      <c r="X47" s="62" t="s">
        <v>419</v>
      </c>
    </row>
    <row r="48" spans="1:97" ht="69.599999999999994" x14ac:dyDescent="0.3">
      <c r="B48" s="94"/>
      <c r="C48" s="131"/>
      <c r="D48" s="38" t="s">
        <v>420</v>
      </c>
      <c r="E48" s="28" t="s">
        <v>421</v>
      </c>
      <c r="F48" s="28" t="s">
        <v>422</v>
      </c>
      <c r="G48" s="28" t="s">
        <v>423</v>
      </c>
      <c r="H48" s="28" t="s">
        <v>373</v>
      </c>
      <c r="I48" s="88" t="s">
        <v>424</v>
      </c>
      <c r="J48" s="30">
        <v>2020</v>
      </c>
      <c r="K48" s="68" t="s">
        <v>122</v>
      </c>
      <c r="L48" s="30">
        <v>2020</v>
      </c>
      <c r="M48" s="68" t="s">
        <v>122</v>
      </c>
      <c r="N48" s="30">
        <v>2020</v>
      </c>
      <c r="O48" s="68" t="s">
        <v>122</v>
      </c>
      <c r="P48" s="30">
        <v>2020</v>
      </c>
      <c r="Q48" s="68" t="s">
        <v>122</v>
      </c>
      <c r="R48" s="30" t="s">
        <v>85</v>
      </c>
      <c r="S48" s="44">
        <v>0</v>
      </c>
      <c r="T48" s="44">
        <v>1</v>
      </c>
      <c r="U48" s="33" t="s">
        <v>123</v>
      </c>
      <c r="V48" s="33" t="s">
        <v>123</v>
      </c>
      <c r="W48" s="34" t="s">
        <v>425</v>
      </c>
      <c r="X48" s="41" t="s">
        <v>426</v>
      </c>
    </row>
    <row r="49" spans="1:97" s="1" customFormat="1" ht="135" customHeight="1" x14ac:dyDescent="0.3">
      <c r="B49" s="114" t="s">
        <v>45</v>
      </c>
      <c r="C49" s="115" t="s">
        <v>46</v>
      </c>
      <c r="D49" s="115" t="s">
        <v>47</v>
      </c>
      <c r="E49" s="22" t="s">
        <v>48</v>
      </c>
      <c r="F49" s="115" t="s">
        <v>49</v>
      </c>
      <c r="G49" s="115" t="s">
        <v>50</v>
      </c>
      <c r="H49" s="22" t="s">
        <v>51</v>
      </c>
      <c r="I49" s="115" t="s">
        <v>52</v>
      </c>
      <c r="J49" s="23" t="s">
        <v>53</v>
      </c>
      <c r="K49" s="22" t="s">
        <v>54</v>
      </c>
      <c r="L49" s="23" t="s">
        <v>55</v>
      </c>
      <c r="M49" s="22" t="s">
        <v>56</v>
      </c>
      <c r="N49" s="22" t="s">
        <v>57</v>
      </c>
      <c r="O49" s="22" t="s">
        <v>58</v>
      </c>
      <c r="P49" s="23" t="s">
        <v>59</v>
      </c>
      <c r="Q49" s="23" t="s">
        <v>60</v>
      </c>
      <c r="R49" s="23" t="s">
        <v>61</v>
      </c>
      <c r="S49" s="23" t="s">
        <v>62</v>
      </c>
      <c r="T49" s="23" t="s">
        <v>63</v>
      </c>
      <c r="U49" s="23" t="s">
        <v>64</v>
      </c>
      <c r="V49" s="22" t="s">
        <v>65</v>
      </c>
      <c r="W49" s="23" t="s">
        <v>66</v>
      </c>
      <c r="X49" s="23" t="s">
        <v>67</v>
      </c>
      <c r="Y49" s="85"/>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row>
    <row r="50" spans="1:97" ht="93.75" customHeight="1" x14ac:dyDescent="0.3">
      <c r="B50" s="87" t="s">
        <v>195</v>
      </c>
      <c r="C50" s="132" t="s">
        <v>427</v>
      </c>
      <c r="D50" s="57" t="s">
        <v>428</v>
      </c>
      <c r="E50" s="47" t="s">
        <v>429</v>
      </c>
      <c r="F50" s="47" t="s">
        <v>430</v>
      </c>
      <c r="G50" s="47" t="s">
        <v>84</v>
      </c>
      <c r="H50" s="47" t="s">
        <v>162</v>
      </c>
      <c r="I50" s="58" t="s">
        <v>431</v>
      </c>
      <c r="J50" s="133">
        <v>2022</v>
      </c>
      <c r="K50" s="68" t="s">
        <v>260</v>
      </c>
      <c r="L50" s="61" t="s">
        <v>432</v>
      </c>
      <c r="M50" s="68" t="s">
        <v>433</v>
      </c>
      <c r="N50" s="61" t="s">
        <v>434</v>
      </c>
      <c r="O50" s="68" t="s">
        <v>435</v>
      </c>
      <c r="P50" s="61" t="s">
        <v>436</v>
      </c>
      <c r="Q50" s="68" t="s">
        <v>416</v>
      </c>
      <c r="R50" s="134" t="s">
        <v>76</v>
      </c>
      <c r="S50" s="135">
        <v>26.048200000000001</v>
      </c>
      <c r="T50" s="53">
        <v>0.64480000000000004</v>
      </c>
      <c r="U50" s="61" t="s">
        <v>77</v>
      </c>
      <c r="V50" s="61" t="s">
        <v>78</v>
      </c>
      <c r="W50" s="62" t="s">
        <v>437</v>
      </c>
      <c r="X50" s="55" t="s">
        <v>438</v>
      </c>
    </row>
    <row r="51" spans="1:97" ht="86.25" customHeight="1" x14ac:dyDescent="0.3">
      <c r="B51" s="94"/>
      <c r="C51" s="131"/>
      <c r="D51" s="229" t="s">
        <v>439</v>
      </c>
      <c r="E51" s="222" t="s">
        <v>440</v>
      </c>
      <c r="F51" s="222" t="s">
        <v>441</v>
      </c>
      <c r="G51" s="222" t="s">
        <v>442</v>
      </c>
      <c r="H51" s="222" t="s">
        <v>373</v>
      </c>
      <c r="I51" s="48" t="s">
        <v>374</v>
      </c>
      <c r="J51" s="49">
        <v>2020</v>
      </c>
      <c r="K51" s="218" t="s">
        <v>443</v>
      </c>
      <c r="L51" s="49">
        <v>2020</v>
      </c>
      <c r="M51" s="218" t="s">
        <v>416</v>
      </c>
      <c r="N51" s="218">
        <v>2020</v>
      </c>
      <c r="O51" s="218" t="s">
        <v>444</v>
      </c>
      <c r="P51" s="218">
        <v>2019</v>
      </c>
      <c r="Q51" s="218" t="s">
        <v>435</v>
      </c>
      <c r="R51" s="51" t="s">
        <v>76</v>
      </c>
      <c r="S51" s="53" t="s">
        <v>445</v>
      </c>
      <c r="T51" s="53" t="s">
        <v>446</v>
      </c>
      <c r="U51" s="50" t="s">
        <v>77</v>
      </c>
      <c r="V51" s="50" t="s">
        <v>135</v>
      </c>
      <c r="W51" s="220" t="s">
        <v>447</v>
      </c>
      <c r="X51" s="220" t="s">
        <v>448</v>
      </c>
    </row>
    <row r="52" spans="1:97" ht="90" customHeight="1" x14ac:dyDescent="0.3">
      <c r="B52" s="94"/>
      <c r="C52" s="131"/>
      <c r="D52" s="230"/>
      <c r="E52" s="223"/>
      <c r="F52" s="223"/>
      <c r="G52" s="223"/>
      <c r="H52" s="223"/>
      <c r="I52" s="58"/>
      <c r="J52" s="136"/>
      <c r="K52" s="219"/>
      <c r="L52" s="30"/>
      <c r="M52" s="219"/>
      <c r="N52" s="219"/>
      <c r="O52" s="219"/>
      <c r="P52" s="219"/>
      <c r="Q52" s="219"/>
      <c r="R52" s="31" t="s">
        <v>76</v>
      </c>
      <c r="S52" s="32" t="s">
        <v>449</v>
      </c>
      <c r="T52" s="32" t="s">
        <v>450</v>
      </c>
      <c r="U52" s="33" t="s">
        <v>77</v>
      </c>
      <c r="V52" s="33" t="s">
        <v>451</v>
      </c>
      <c r="W52" s="221"/>
      <c r="X52" s="221"/>
    </row>
    <row r="53" spans="1:97" ht="74.25" customHeight="1" x14ac:dyDescent="0.3">
      <c r="B53" s="94"/>
      <c r="C53" s="131"/>
      <c r="D53" s="109" t="s">
        <v>452</v>
      </c>
      <c r="E53" s="28" t="s">
        <v>453</v>
      </c>
      <c r="F53" s="28" t="s">
        <v>454</v>
      </c>
      <c r="G53" s="28" t="s">
        <v>287</v>
      </c>
      <c r="H53" s="28" t="s">
        <v>455</v>
      </c>
      <c r="I53" s="123" t="s">
        <v>456</v>
      </c>
      <c r="J53" s="30">
        <v>2023</v>
      </c>
      <c r="K53" s="68" t="s">
        <v>290</v>
      </c>
      <c r="L53" s="30">
        <v>2022</v>
      </c>
      <c r="M53" s="68" t="s">
        <v>457</v>
      </c>
      <c r="N53" s="30">
        <v>2021</v>
      </c>
      <c r="O53" s="68" t="s">
        <v>457</v>
      </c>
      <c r="P53" s="30">
        <v>2020</v>
      </c>
      <c r="Q53" s="68" t="s">
        <v>457</v>
      </c>
      <c r="R53" s="30" t="s">
        <v>85</v>
      </c>
      <c r="S53" s="44">
        <v>0</v>
      </c>
      <c r="T53" s="44">
        <v>100</v>
      </c>
      <c r="U53" s="33" t="s">
        <v>123</v>
      </c>
      <c r="V53" s="33" t="s">
        <v>123</v>
      </c>
      <c r="W53" s="34" t="s">
        <v>458</v>
      </c>
      <c r="X53" s="35" t="s">
        <v>459</v>
      </c>
    </row>
    <row r="54" spans="1:97" ht="71.25" customHeight="1" x14ac:dyDescent="0.3">
      <c r="B54" s="94"/>
      <c r="C54" s="131"/>
      <c r="D54" s="34" t="s">
        <v>460</v>
      </c>
      <c r="E54" s="28" t="s">
        <v>461</v>
      </c>
      <c r="F54" s="28" t="s">
        <v>462</v>
      </c>
      <c r="G54" s="28" t="s">
        <v>463</v>
      </c>
      <c r="H54" s="38" t="s">
        <v>464</v>
      </c>
      <c r="I54" s="123" t="s">
        <v>465</v>
      </c>
      <c r="J54" s="30">
        <v>2022</v>
      </c>
      <c r="K54" s="68" t="s">
        <v>457</v>
      </c>
      <c r="L54" s="30">
        <v>2021</v>
      </c>
      <c r="M54" s="68" t="s">
        <v>457</v>
      </c>
      <c r="N54" s="30">
        <v>2020</v>
      </c>
      <c r="O54" s="68" t="s">
        <v>457</v>
      </c>
      <c r="P54" s="30">
        <v>2019</v>
      </c>
      <c r="Q54" s="68" t="s">
        <v>457</v>
      </c>
      <c r="R54" s="30" t="s">
        <v>85</v>
      </c>
      <c r="S54" s="137">
        <v>-2.5</v>
      </c>
      <c r="T54" s="137">
        <v>2.5</v>
      </c>
      <c r="U54" s="70" t="s">
        <v>407</v>
      </c>
      <c r="V54" s="70" t="s">
        <v>123</v>
      </c>
      <c r="W54" s="34" t="s">
        <v>466</v>
      </c>
      <c r="X54" s="35" t="s">
        <v>467</v>
      </c>
    </row>
    <row r="55" spans="1:97" ht="54" customHeight="1" x14ac:dyDescent="0.3">
      <c r="B55" s="94"/>
      <c r="C55" s="131"/>
      <c r="D55" s="109" t="s">
        <v>468</v>
      </c>
      <c r="E55" s="28" t="s">
        <v>469</v>
      </c>
      <c r="F55" s="28" t="s">
        <v>470</v>
      </c>
      <c r="G55" s="28" t="s">
        <v>471</v>
      </c>
      <c r="H55" s="64" t="s">
        <v>162</v>
      </c>
      <c r="I55" s="123" t="s">
        <v>472</v>
      </c>
      <c r="J55" s="30">
        <v>2021</v>
      </c>
      <c r="K55" s="121" t="s">
        <v>300</v>
      </c>
      <c r="L55" s="30">
        <v>2020</v>
      </c>
      <c r="M55" s="121" t="s">
        <v>473</v>
      </c>
      <c r="N55" s="30">
        <v>2019</v>
      </c>
      <c r="O55" s="121" t="s">
        <v>122</v>
      </c>
      <c r="P55" s="30">
        <v>2018</v>
      </c>
      <c r="Q55" s="30">
        <v>125</v>
      </c>
      <c r="R55" s="30" t="s">
        <v>85</v>
      </c>
      <c r="S55" s="138">
        <v>458.32600000000002</v>
      </c>
      <c r="T55" s="139">
        <v>56920.182500000003</v>
      </c>
      <c r="U55" s="70" t="s">
        <v>77</v>
      </c>
      <c r="V55" s="70" t="s">
        <v>78</v>
      </c>
      <c r="W55" s="34" t="s">
        <v>474</v>
      </c>
      <c r="X55" s="41" t="s">
        <v>475</v>
      </c>
    </row>
    <row r="56" spans="1:97" ht="124.5" customHeight="1" x14ac:dyDescent="0.3">
      <c r="B56" s="94"/>
      <c r="C56" s="131"/>
      <c r="D56" s="27" t="s">
        <v>476</v>
      </c>
      <c r="E56" s="28" t="s">
        <v>477</v>
      </c>
      <c r="F56" s="28" t="s">
        <v>478</v>
      </c>
      <c r="G56" s="28" t="s">
        <v>479</v>
      </c>
      <c r="H56" s="28" t="s">
        <v>480</v>
      </c>
      <c r="I56" s="74" t="s">
        <v>481</v>
      </c>
      <c r="J56" s="30">
        <v>2021</v>
      </c>
      <c r="K56" s="68">
        <v>125</v>
      </c>
      <c r="L56" s="30">
        <v>2020</v>
      </c>
      <c r="M56" s="68">
        <v>125</v>
      </c>
      <c r="N56" s="30">
        <v>2019</v>
      </c>
      <c r="O56" s="68">
        <v>125</v>
      </c>
      <c r="P56" s="30">
        <v>2019</v>
      </c>
      <c r="Q56" s="68">
        <v>125</v>
      </c>
      <c r="R56" s="31" t="s">
        <v>76</v>
      </c>
      <c r="S56" s="140">
        <v>6864.9215000000004</v>
      </c>
      <c r="T56" s="56">
        <v>184.19</v>
      </c>
      <c r="U56" s="70" t="s">
        <v>77</v>
      </c>
      <c r="V56" s="70" t="s">
        <v>78</v>
      </c>
      <c r="W56" s="71" t="s">
        <v>482</v>
      </c>
      <c r="X56" s="71" t="s">
        <v>483</v>
      </c>
    </row>
    <row r="57" spans="1:97" ht="73.5" customHeight="1" x14ac:dyDescent="0.3">
      <c r="B57" s="141"/>
      <c r="C57" s="142"/>
      <c r="D57" s="109" t="s">
        <v>484</v>
      </c>
      <c r="E57" s="28" t="s">
        <v>485</v>
      </c>
      <c r="F57" s="28" t="s">
        <v>486</v>
      </c>
      <c r="G57" s="28" t="s">
        <v>487</v>
      </c>
      <c r="H57" s="38" t="s">
        <v>488</v>
      </c>
      <c r="I57" s="127" t="s">
        <v>489</v>
      </c>
      <c r="J57" s="136" t="s">
        <v>490</v>
      </c>
      <c r="K57" s="68">
        <v>125</v>
      </c>
      <c r="L57" s="33" t="s">
        <v>490</v>
      </c>
      <c r="M57" s="68">
        <v>125</v>
      </c>
      <c r="N57" s="33" t="s">
        <v>490</v>
      </c>
      <c r="O57" s="68">
        <v>125</v>
      </c>
      <c r="P57" s="33" t="s">
        <v>490</v>
      </c>
      <c r="Q57" s="68">
        <v>125</v>
      </c>
      <c r="R57" s="30" t="s">
        <v>85</v>
      </c>
      <c r="S57" s="44">
        <v>1</v>
      </c>
      <c r="T57" s="44">
        <v>118</v>
      </c>
      <c r="U57" s="33" t="s">
        <v>123</v>
      </c>
      <c r="V57" s="33" t="s">
        <v>123</v>
      </c>
      <c r="W57" s="34" t="s">
        <v>491</v>
      </c>
      <c r="X57" s="41" t="s">
        <v>492</v>
      </c>
    </row>
    <row r="58" spans="1:97" ht="15.75" customHeight="1" x14ac:dyDescent="0.3">
      <c r="B58" s="15"/>
      <c r="C58" s="15"/>
      <c r="D58" s="15"/>
      <c r="E58" s="15"/>
      <c r="F58" s="15"/>
      <c r="G58" s="15" t="s">
        <v>110</v>
      </c>
      <c r="H58" s="15"/>
      <c r="I58" s="16"/>
      <c r="J58" s="16"/>
      <c r="K58" s="16"/>
      <c r="L58" s="17"/>
      <c r="M58" s="17"/>
      <c r="N58" s="18"/>
      <c r="O58" s="18"/>
      <c r="P58" s="18"/>
      <c r="Q58" s="18"/>
      <c r="R58" s="18"/>
      <c r="S58" s="143"/>
      <c r="T58" s="143"/>
      <c r="U58" s="18"/>
      <c r="V58" s="18"/>
      <c r="W58" s="15"/>
      <c r="X58" s="15"/>
    </row>
    <row r="59" spans="1:97" ht="15.75" customHeight="1" x14ac:dyDescent="0.3">
      <c r="A59"/>
      <c r="H59" s="144"/>
      <c r="L59" s="146"/>
      <c r="M59" s="146"/>
      <c r="Y59"/>
    </row>
    <row r="60" spans="1:97" ht="15.75" customHeight="1" x14ac:dyDescent="0.3">
      <c r="A60"/>
      <c r="H60" s="144"/>
      <c r="L60" s="146"/>
      <c r="M60" s="146"/>
      <c r="Y60"/>
    </row>
    <row r="61" spans="1:97" ht="15.75" customHeight="1" x14ac:dyDescent="0.3">
      <c r="A61"/>
      <c r="H61" s="144"/>
      <c r="L61" s="146"/>
      <c r="M61" s="146"/>
      <c r="Y61"/>
    </row>
    <row r="62" spans="1:97" ht="15.75" customHeight="1" x14ac:dyDescent="0.3">
      <c r="A62"/>
      <c r="H62" s="144"/>
      <c r="L62" s="146"/>
      <c r="M62" s="146"/>
      <c r="Y62"/>
    </row>
    <row r="63" spans="1:97" ht="15.75" customHeight="1" x14ac:dyDescent="0.3">
      <c r="A63"/>
      <c r="H63" s="144"/>
      <c r="L63" s="146"/>
      <c r="M63" s="146"/>
      <c r="Y63"/>
    </row>
    <row r="64" spans="1:97" ht="15.75" customHeight="1" x14ac:dyDescent="0.3">
      <c r="A64"/>
      <c r="H64" s="144"/>
      <c r="L64" s="146"/>
      <c r="M64" s="146"/>
      <c r="Y64"/>
    </row>
    <row r="65" spans="1:25" ht="15.75" customHeight="1" x14ac:dyDescent="0.3">
      <c r="A65"/>
      <c r="H65" s="144"/>
      <c r="L65" s="146"/>
      <c r="M65" s="146"/>
      <c r="Y65" s="148"/>
    </row>
    <row r="66" spans="1:25" ht="15.75" customHeight="1" x14ac:dyDescent="0.3">
      <c r="A66"/>
      <c r="H66" s="144"/>
      <c r="L66" s="146"/>
      <c r="M66" s="146"/>
      <c r="Y66" s="148"/>
    </row>
    <row r="67" spans="1:25" ht="15.75" customHeight="1" x14ac:dyDescent="0.3">
      <c r="A67"/>
      <c r="H67" s="144"/>
      <c r="L67" s="146"/>
      <c r="M67" s="146"/>
      <c r="Y67" s="148"/>
    </row>
    <row r="68" spans="1:25" ht="15.75" customHeight="1" x14ac:dyDescent="0.3">
      <c r="A68"/>
      <c r="H68" s="144"/>
      <c r="L68" s="146"/>
      <c r="M68" s="146"/>
      <c r="Y68" s="148"/>
    </row>
    <row r="69" spans="1:25" ht="15.75" customHeight="1" x14ac:dyDescent="0.3">
      <c r="A69"/>
      <c r="H69" s="144"/>
      <c r="L69" s="146"/>
      <c r="M69" s="146"/>
      <c r="Y69" s="148"/>
    </row>
    <row r="70" spans="1:25" ht="15.75" customHeight="1" x14ac:dyDescent="0.3">
      <c r="A70"/>
      <c r="H70" s="144"/>
      <c r="L70" s="146"/>
      <c r="M70" s="146"/>
      <c r="Y70" s="148"/>
    </row>
    <row r="71" spans="1:25" ht="15.75" customHeight="1" x14ac:dyDescent="0.3">
      <c r="A71"/>
      <c r="H71" s="144"/>
      <c r="L71" s="146"/>
      <c r="M71" s="146"/>
      <c r="Y71"/>
    </row>
    <row r="72" spans="1:25" ht="15.75" customHeight="1" x14ac:dyDescent="0.3">
      <c r="A72"/>
      <c r="H72" s="144"/>
      <c r="L72" s="146"/>
      <c r="M72" s="146"/>
      <c r="Y72"/>
    </row>
    <row r="73" spans="1:25" ht="15.75" customHeight="1" x14ac:dyDescent="0.3">
      <c r="A73"/>
      <c r="H73" s="144"/>
      <c r="L73" s="146"/>
      <c r="M73" s="146"/>
      <c r="Y73"/>
    </row>
    <row r="74" spans="1:25" ht="15.75" customHeight="1" x14ac:dyDescent="0.3">
      <c r="A74"/>
      <c r="H74" s="144"/>
      <c r="L74" s="146"/>
      <c r="M74" s="146"/>
      <c r="Y74"/>
    </row>
    <row r="75" spans="1:25" ht="15.75" customHeight="1" x14ac:dyDescent="0.3">
      <c r="A75"/>
      <c r="H75" s="144"/>
      <c r="L75" s="146"/>
      <c r="M75" s="146"/>
      <c r="Y75"/>
    </row>
    <row r="76" spans="1:25" ht="15.75" customHeight="1" x14ac:dyDescent="0.3">
      <c r="A76"/>
      <c r="H76" s="144"/>
      <c r="L76" s="146"/>
      <c r="M76" s="146"/>
      <c r="Y76"/>
    </row>
    <row r="77" spans="1:25" ht="15.75" customHeight="1" x14ac:dyDescent="0.3">
      <c r="A77"/>
      <c r="H77" s="144"/>
      <c r="L77" s="146"/>
      <c r="M77" s="146"/>
      <c r="Y77"/>
    </row>
    <row r="78" spans="1:25" ht="15.75" customHeight="1" x14ac:dyDescent="0.3">
      <c r="A78"/>
      <c r="H78" s="144"/>
      <c r="L78" s="146"/>
      <c r="M78" s="146"/>
      <c r="Y78"/>
    </row>
    <row r="79" spans="1:25" ht="15.75" customHeight="1" x14ac:dyDescent="0.3">
      <c r="A79"/>
      <c r="H79" s="144"/>
      <c r="L79" s="146"/>
      <c r="M79" s="146"/>
      <c r="Y79"/>
    </row>
    <row r="80" spans="1:25" ht="15.75" customHeight="1" x14ac:dyDescent="0.3">
      <c r="A80"/>
      <c r="H80" s="144"/>
      <c r="L80" s="146"/>
      <c r="M80" s="146"/>
      <c r="Y80"/>
    </row>
    <row r="81" spans="2:24" customFormat="1" ht="15.75" customHeight="1" x14ac:dyDescent="0.3">
      <c r="B81" s="144"/>
      <c r="C81" s="144"/>
      <c r="D81" s="144"/>
      <c r="E81" s="144"/>
      <c r="F81" s="144"/>
      <c r="G81" s="144"/>
      <c r="H81" s="144"/>
      <c r="I81" s="145"/>
      <c r="J81" s="145"/>
      <c r="K81" s="145"/>
      <c r="L81" s="146"/>
      <c r="M81" s="146"/>
      <c r="N81" s="147"/>
      <c r="O81" s="147"/>
      <c r="P81" s="147"/>
      <c r="Q81" s="147"/>
      <c r="R81" s="147"/>
      <c r="S81" s="147"/>
      <c r="T81" s="147"/>
      <c r="U81" s="147"/>
      <c r="V81" s="147"/>
      <c r="W81" s="144"/>
      <c r="X81" s="144"/>
    </row>
    <row r="82" spans="2:24" customFormat="1" ht="15.75" customHeight="1" x14ac:dyDescent="0.3">
      <c r="B82" s="144"/>
      <c r="C82" s="144"/>
      <c r="D82" s="144"/>
      <c r="E82" s="144"/>
      <c r="F82" s="144"/>
      <c r="G82" s="144"/>
      <c r="H82" s="144"/>
      <c r="I82" s="145"/>
      <c r="J82" s="145"/>
      <c r="K82" s="145"/>
      <c r="L82" s="146"/>
      <c r="M82" s="146"/>
      <c r="N82" s="147"/>
      <c r="O82" s="147"/>
      <c r="P82" s="147"/>
      <c r="Q82" s="147"/>
      <c r="R82" s="147"/>
      <c r="S82" s="147"/>
      <c r="T82" s="147"/>
      <c r="U82" s="147"/>
      <c r="V82" s="147"/>
      <c r="W82" s="144"/>
      <c r="X82" s="144"/>
    </row>
    <row r="83" spans="2:24" customFormat="1" ht="15.75" customHeight="1" x14ac:dyDescent="0.3">
      <c r="B83" s="144"/>
      <c r="C83" s="144"/>
      <c r="D83" s="144"/>
      <c r="E83" s="144"/>
      <c r="F83" s="144"/>
      <c r="G83" s="144"/>
      <c r="H83" s="144"/>
      <c r="I83" s="145"/>
      <c r="J83" s="145"/>
      <c r="K83" s="145"/>
      <c r="L83" s="146"/>
      <c r="M83" s="146"/>
      <c r="N83" s="147"/>
      <c r="O83" s="147"/>
      <c r="P83" s="147"/>
      <c r="Q83" s="147"/>
      <c r="R83" s="147"/>
      <c r="S83" s="147"/>
      <c r="T83" s="147"/>
      <c r="U83" s="147"/>
      <c r="V83" s="147"/>
      <c r="W83" s="144"/>
      <c r="X83" s="144"/>
    </row>
    <row r="84" spans="2:24" customFormat="1" ht="15.75" customHeight="1" x14ac:dyDescent="0.3">
      <c r="B84" s="144"/>
      <c r="C84" s="144"/>
      <c r="D84" s="144"/>
      <c r="E84" s="144"/>
      <c r="F84" s="144"/>
      <c r="G84" s="144"/>
      <c r="H84" s="144"/>
      <c r="I84" s="145"/>
      <c r="J84" s="145"/>
      <c r="K84" s="145"/>
      <c r="L84" s="146"/>
      <c r="M84" s="146"/>
      <c r="N84" s="147"/>
      <c r="O84" s="147"/>
      <c r="P84" s="147"/>
      <c r="Q84" s="147"/>
      <c r="R84" s="147"/>
      <c r="S84" s="147"/>
      <c r="T84" s="147"/>
      <c r="U84" s="147"/>
      <c r="V84" s="147"/>
      <c r="W84" s="144"/>
      <c r="X84" s="144"/>
    </row>
    <row r="85" spans="2:24" customFormat="1" ht="15.75" customHeight="1" x14ac:dyDescent="0.3">
      <c r="B85" s="144"/>
      <c r="C85" s="144"/>
      <c r="D85" s="144"/>
      <c r="E85" s="144"/>
      <c r="F85" s="144"/>
      <c r="G85" s="144"/>
      <c r="H85" s="144"/>
      <c r="I85" s="145"/>
      <c r="J85" s="145"/>
      <c r="K85" s="145"/>
      <c r="L85" s="146"/>
      <c r="M85" s="146"/>
      <c r="N85" s="147"/>
      <c r="O85" s="147"/>
      <c r="P85" s="147"/>
      <c r="Q85" s="147"/>
      <c r="R85" s="147"/>
      <c r="S85" s="147"/>
      <c r="T85" s="147"/>
      <c r="U85" s="147"/>
      <c r="V85" s="147"/>
      <c r="W85" s="144"/>
      <c r="X85" s="144"/>
    </row>
    <row r="86" spans="2:24" customFormat="1" ht="15.75" customHeight="1" x14ac:dyDescent="0.3">
      <c r="B86" s="144"/>
      <c r="C86" s="144"/>
      <c r="D86" s="144"/>
      <c r="E86" s="144"/>
      <c r="F86" s="144"/>
      <c r="G86" s="144"/>
      <c r="H86" s="144"/>
      <c r="I86" s="145"/>
      <c r="J86" s="145"/>
      <c r="K86" s="145"/>
      <c r="L86" s="146"/>
      <c r="M86" s="146"/>
      <c r="N86" s="147"/>
      <c r="O86" s="147"/>
      <c r="P86" s="147"/>
      <c r="Q86" s="147"/>
      <c r="R86" s="147"/>
      <c r="S86" s="147"/>
      <c r="T86" s="147"/>
      <c r="U86" s="147"/>
      <c r="V86" s="147"/>
      <c r="W86" s="144"/>
      <c r="X86" s="144"/>
    </row>
    <row r="87" spans="2:24" customFormat="1" ht="15.75" customHeight="1" x14ac:dyDescent="0.3">
      <c r="B87" s="144"/>
      <c r="C87" s="144"/>
      <c r="D87" s="144"/>
      <c r="E87" s="144"/>
      <c r="F87" s="144"/>
      <c r="G87" s="144"/>
      <c r="H87" s="144"/>
      <c r="I87" s="145"/>
      <c r="J87" s="145"/>
      <c r="K87" s="145"/>
      <c r="L87" s="146"/>
      <c r="M87" s="146"/>
      <c r="N87" s="147"/>
      <c r="O87" s="147"/>
      <c r="P87" s="147"/>
      <c r="Q87" s="147"/>
      <c r="R87" s="147"/>
      <c r="S87" s="147"/>
      <c r="T87" s="147"/>
      <c r="U87" s="147"/>
      <c r="V87" s="147"/>
      <c r="W87" s="144"/>
      <c r="X87" s="144"/>
    </row>
    <row r="88" spans="2:24" customFormat="1" ht="15.75" customHeight="1" x14ac:dyDescent="0.3">
      <c r="B88" s="144"/>
      <c r="C88" s="144"/>
      <c r="D88" s="144"/>
      <c r="E88" s="144"/>
      <c r="F88" s="144"/>
      <c r="G88" s="144"/>
      <c r="H88" s="144"/>
      <c r="I88" s="145"/>
      <c r="J88" s="145"/>
      <c r="K88" s="145"/>
      <c r="L88" s="146"/>
      <c r="M88" s="146"/>
      <c r="N88" s="147"/>
      <c r="O88" s="147"/>
      <c r="P88" s="147"/>
      <c r="Q88" s="147"/>
      <c r="R88" s="147"/>
      <c r="S88" s="147"/>
      <c r="T88" s="147"/>
      <c r="U88" s="147"/>
      <c r="V88" s="147"/>
      <c r="W88" s="144"/>
      <c r="X88" s="144"/>
    </row>
    <row r="89" spans="2:24" customFormat="1" ht="15.75" customHeight="1" x14ac:dyDescent="0.3">
      <c r="B89" s="144"/>
      <c r="C89" s="144"/>
      <c r="D89" s="144"/>
      <c r="E89" s="144"/>
      <c r="F89" s="144"/>
      <c r="G89" s="144"/>
      <c r="H89" s="144"/>
      <c r="I89" s="145"/>
      <c r="J89" s="145"/>
      <c r="K89" s="145"/>
      <c r="L89" s="146"/>
      <c r="M89" s="146"/>
      <c r="N89" s="147"/>
      <c r="O89" s="147"/>
      <c r="P89" s="147"/>
      <c r="Q89" s="147"/>
      <c r="R89" s="147"/>
      <c r="S89" s="147"/>
      <c r="T89" s="147"/>
      <c r="U89" s="147"/>
      <c r="V89" s="147"/>
      <c r="W89" s="144"/>
      <c r="X89" s="144"/>
    </row>
    <row r="90" spans="2:24" customFormat="1" ht="15.75" customHeight="1" x14ac:dyDescent="0.3">
      <c r="B90" s="144"/>
      <c r="C90" s="144"/>
      <c r="D90" s="144"/>
      <c r="E90" s="144"/>
      <c r="F90" s="144"/>
      <c r="G90" s="144"/>
      <c r="H90" s="144"/>
      <c r="I90" s="145"/>
      <c r="J90" s="145"/>
      <c r="K90" s="145"/>
      <c r="L90" s="146"/>
      <c r="M90" s="146"/>
      <c r="N90" s="147"/>
      <c r="O90" s="147"/>
      <c r="P90" s="147"/>
      <c r="Q90" s="147"/>
      <c r="R90" s="147"/>
      <c r="S90" s="147"/>
      <c r="T90" s="147"/>
      <c r="U90" s="147"/>
      <c r="V90" s="147"/>
      <c r="W90" s="144"/>
      <c r="X90" s="144"/>
    </row>
    <row r="91" spans="2:24" customFormat="1" ht="15.75" customHeight="1" x14ac:dyDescent="0.3">
      <c r="B91" s="144"/>
      <c r="C91" s="144"/>
      <c r="D91" s="144"/>
      <c r="E91" s="144"/>
      <c r="F91" s="144"/>
      <c r="G91" s="144"/>
      <c r="H91" s="144"/>
      <c r="I91" s="145"/>
      <c r="J91" s="145"/>
      <c r="K91" s="145"/>
      <c r="L91" s="146"/>
      <c r="M91" s="146"/>
      <c r="N91" s="147"/>
      <c r="O91" s="147"/>
      <c r="P91" s="147"/>
      <c r="Q91" s="147"/>
      <c r="R91" s="147"/>
      <c r="S91" s="147"/>
      <c r="T91" s="147"/>
      <c r="U91" s="147"/>
      <c r="V91" s="147"/>
      <c r="W91" s="144"/>
      <c r="X91" s="144"/>
    </row>
    <row r="92" spans="2:24" customFormat="1" ht="15.75" customHeight="1" x14ac:dyDescent="0.3">
      <c r="B92" s="144"/>
      <c r="C92" s="144"/>
      <c r="D92" s="144"/>
      <c r="E92" s="144"/>
      <c r="F92" s="144"/>
      <c r="G92" s="144"/>
      <c r="H92" s="144"/>
      <c r="I92" s="145"/>
      <c r="J92" s="145"/>
      <c r="K92" s="145"/>
      <c r="L92" s="146"/>
      <c r="M92" s="146"/>
      <c r="N92" s="147"/>
      <c r="O92" s="147"/>
      <c r="P92" s="147"/>
      <c r="Q92" s="147"/>
      <c r="R92" s="147"/>
      <c r="S92" s="147"/>
      <c r="T92" s="147"/>
      <c r="U92" s="147"/>
      <c r="V92" s="147"/>
      <c r="W92" s="144"/>
      <c r="X92" s="144"/>
    </row>
    <row r="93" spans="2:24" customFormat="1" ht="15.75" customHeight="1" x14ac:dyDescent="0.3">
      <c r="B93" s="144"/>
      <c r="C93" s="144"/>
      <c r="D93" s="144"/>
      <c r="E93" s="144"/>
      <c r="F93" s="144"/>
      <c r="G93" s="144"/>
      <c r="H93" s="144"/>
      <c r="I93" s="145"/>
      <c r="J93" s="145"/>
      <c r="K93" s="145"/>
      <c r="L93" s="146"/>
      <c r="M93" s="146"/>
      <c r="N93" s="147"/>
      <c r="O93" s="147"/>
      <c r="P93" s="147"/>
      <c r="Q93" s="147"/>
      <c r="R93" s="147"/>
      <c r="S93" s="147"/>
      <c r="T93" s="147"/>
      <c r="U93" s="147"/>
      <c r="V93" s="147"/>
      <c r="W93" s="144"/>
      <c r="X93" s="144"/>
    </row>
    <row r="94" spans="2:24" customFormat="1" ht="15.75" customHeight="1" x14ac:dyDescent="0.3">
      <c r="B94" s="144"/>
      <c r="C94" s="144"/>
      <c r="D94" s="144"/>
      <c r="E94" s="144"/>
      <c r="F94" s="144"/>
      <c r="G94" s="144"/>
      <c r="H94" s="144"/>
      <c r="I94" s="145"/>
      <c r="J94" s="145"/>
      <c r="K94" s="145"/>
      <c r="L94" s="146"/>
      <c r="M94" s="146"/>
      <c r="N94" s="147"/>
      <c r="O94" s="147"/>
      <c r="P94" s="147"/>
      <c r="Q94" s="147"/>
      <c r="R94" s="147"/>
      <c r="S94" s="147"/>
      <c r="T94" s="147"/>
      <c r="U94" s="147"/>
      <c r="V94" s="147"/>
      <c r="W94" s="144"/>
      <c r="X94" s="144"/>
    </row>
    <row r="95" spans="2:24" customFormat="1" ht="15.75" customHeight="1" x14ac:dyDescent="0.3">
      <c r="B95" s="144"/>
      <c r="C95" s="144"/>
      <c r="D95" s="144"/>
      <c r="E95" s="144"/>
      <c r="F95" s="144"/>
      <c r="G95" s="144"/>
      <c r="H95" s="144"/>
      <c r="I95" s="145"/>
      <c r="J95" s="145"/>
      <c r="K95" s="145"/>
      <c r="L95" s="146"/>
      <c r="M95" s="146"/>
      <c r="N95" s="147"/>
      <c r="O95" s="147"/>
      <c r="P95" s="147"/>
      <c r="Q95" s="147"/>
      <c r="R95" s="147"/>
      <c r="S95" s="147"/>
      <c r="T95" s="147"/>
      <c r="U95" s="147"/>
      <c r="V95" s="147"/>
      <c r="W95" s="144"/>
      <c r="X95" s="144"/>
    </row>
    <row r="96" spans="2:24" customFormat="1" ht="15.75" customHeight="1" x14ac:dyDescent="0.3">
      <c r="B96" s="144"/>
      <c r="C96" s="144"/>
      <c r="D96" s="144"/>
      <c r="E96" s="144"/>
      <c r="F96" s="144"/>
      <c r="G96" s="144"/>
      <c r="H96" s="144"/>
      <c r="I96" s="145"/>
      <c r="J96" s="145"/>
      <c r="K96" s="145"/>
      <c r="L96" s="146"/>
      <c r="M96" s="146"/>
      <c r="N96" s="147"/>
      <c r="O96" s="147"/>
      <c r="P96" s="147"/>
      <c r="Q96" s="147"/>
      <c r="R96" s="147"/>
      <c r="S96" s="147"/>
      <c r="T96" s="147"/>
      <c r="U96" s="147"/>
      <c r="V96" s="147"/>
      <c r="W96" s="144"/>
      <c r="X96" s="144"/>
    </row>
    <row r="97" spans="2:24" customFormat="1" ht="15.75" customHeight="1" x14ac:dyDescent="0.3">
      <c r="B97" s="144"/>
      <c r="C97" s="144"/>
      <c r="D97" s="144"/>
      <c r="E97" s="144"/>
      <c r="F97" s="144"/>
      <c r="G97" s="144"/>
      <c r="H97" s="144"/>
      <c r="I97" s="145"/>
      <c r="J97" s="145"/>
      <c r="K97" s="145"/>
      <c r="L97" s="146"/>
      <c r="M97" s="146"/>
      <c r="N97" s="147"/>
      <c r="O97" s="147"/>
      <c r="P97" s="147"/>
      <c r="Q97" s="147"/>
      <c r="R97" s="147"/>
      <c r="S97" s="147"/>
      <c r="T97" s="147"/>
      <c r="U97" s="147"/>
      <c r="V97" s="147"/>
      <c r="W97" s="144"/>
      <c r="X97" s="144"/>
    </row>
    <row r="98" spans="2:24" customFormat="1" ht="15.75" customHeight="1" x14ac:dyDescent="0.3">
      <c r="B98" s="144"/>
      <c r="C98" s="144"/>
      <c r="D98" s="144"/>
      <c r="E98" s="144"/>
      <c r="F98" s="144"/>
      <c r="G98" s="144"/>
      <c r="H98" s="144"/>
      <c r="I98" s="145"/>
      <c r="J98" s="145"/>
      <c r="K98" s="145"/>
      <c r="L98" s="146"/>
      <c r="M98" s="146"/>
      <c r="N98" s="147"/>
      <c r="O98" s="147"/>
      <c r="P98" s="147"/>
      <c r="Q98" s="147"/>
      <c r="R98" s="147"/>
      <c r="S98" s="147"/>
      <c r="T98" s="147"/>
      <c r="U98" s="147"/>
      <c r="V98" s="147"/>
      <c r="W98" s="144"/>
      <c r="X98" s="144"/>
    </row>
    <row r="99" spans="2:24" customFormat="1" ht="15.75" customHeight="1" x14ac:dyDescent="0.3">
      <c r="B99" s="144"/>
      <c r="C99" s="144"/>
      <c r="D99" s="144"/>
      <c r="E99" s="144"/>
      <c r="F99" s="144"/>
      <c r="G99" s="144"/>
      <c r="H99" s="144"/>
      <c r="I99" s="145"/>
      <c r="J99" s="145"/>
      <c r="K99" s="145"/>
      <c r="L99" s="146"/>
      <c r="M99" s="146"/>
      <c r="N99" s="147"/>
      <c r="O99" s="147"/>
      <c r="P99" s="147"/>
      <c r="Q99" s="147"/>
      <c r="R99" s="147"/>
      <c r="S99" s="147"/>
      <c r="T99" s="147"/>
      <c r="U99" s="147"/>
      <c r="V99" s="147"/>
      <c r="W99" s="144"/>
      <c r="X99" s="144"/>
    </row>
    <row r="100" spans="2:24" customFormat="1" ht="15.75" customHeight="1" x14ac:dyDescent="0.3">
      <c r="B100" s="144"/>
      <c r="C100" s="144"/>
      <c r="D100" s="144"/>
      <c r="E100" s="144"/>
      <c r="F100" s="144"/>
      <c r="G100" s="144"/>
      <c r="H100" s="144"/>
      <c r="I100" s="145"/>
      <c r="J100" s="145"/>
      <c r="K100" s="145"/>
      <c r="L100" s="146"/>
      <c r="M100" s="146"/>
      <c r="N100" s="147"/>
      <c r="O100" s="147"/>
      <c r="P100" s="147"/>
      <c r="Q100" s="147"/>
      <c r="R100" s="147"/>
      <c r="S100" s="147"/>
      <c r="T100" s="147"/>
      <c r="U100" s="147"/>
      <c r="V100" s="147"/>
      <c r="W100" s="144"/>
      <c r="X100" s="144"/>
    </row>
    <row r="101" spans="2:24" customFormat="1" ht="15.75" customHeight="1" x14ac:dyDescent="0.3">
      <c r="B101" s="144"/>
      <c r="C101" s="144"/>
      <c r="D101" s="144"/>
      <c r="E101" s="144"/>
      <c r="F101" s="144"/>
      <c r="G101" s="144"/>
      <c r="H101" s="144"/>
      <c r="I101" s="145"/>
      <c r="J101" s="145"/>
      <c r="K101" s="145"/>
      <c r="L101" s="146"/>
      <c r="M101" s="146"/>
      <c r="N101" s="147"/>
      <c r="O101" s="147"/>
      <c r="P101" s="147"/>
      <c r="Q101" s="147"/>
      <c r="R101" s="147"/>
      <c r="S101" s="147"/>
      <c r="T101" s="147"/>
      <c r="U101" s="147"/>
      <c r="V101" s="147"/>
      <c r="W101" s="144"/>
      <c r="X101" s="144"/>
    </row>
    <row r="102" spans="2:24" customFormat="1" ht="15.75" customHeight="1" x14ac:dyDescent="0.3">
      <c r="B102" s="144"/>
      <c r="C102" s="144"/>
      <c r="D102" s="144"/>
      <c r="E102" s="144"/>
      <c r="F102" s="144"/>
      <c r="G102" s="144"/>
      <c r="H102" s="144"/>
      <c r="I102" s="145"/>
      <c r="J102" s="145"/>
      <c r="K102" s="145"/>
      <c r="L102" s="146"/>
      <c r="M102" s="146"/>
      <c r="N102" s="147"/>
      <c r="O102" s="147"/>
      <c r="P102" s="147"/>
      <c r="Q102" s="147"/>
      <c r="R102" s="147"/>
      <c r="S102" s="147"/>
      <c r="T102" s="147"/>
      <c r="U102" s="147"/>
      <c r="V102" s="147"/>
      <c r="W102" s="144"/>
      <c r="X102" s="144"/>
    </row>
    <row r="103" spans="2:24" customFormat="1" ht="15.75" customHeight="1" x14ac:dyDescent="0.3">
      <c r="B103" s="144"/>
      <c r="C103" s="144"/>
      <c r="D103" s="144"/>
      <c r="E103" s="144"/>
      <c r="F103" s="144"/>
      <c r="G103" s="144"/>
      <c r="H103" s="144"/>
      <c r="I103" s="145"/>
      <c r="J103" s="145"/>
      <c r="K103" s="145"/>
      <c r="L103" s="146"/>
      <c r="M103" s="146"/>
      <c r="N103" s="147"/>
      <c r="O103" s="147"/>
      <c r="P103" s="147"/>
      <c r="Q103" s="147"/>
      <c r="R103" s="147"/>
      <c r="S103" s="147"/>
      <c r="T103" s="147"/>
      <c r="U103" s="147"/>
      <c r="V103" s="147"/>
      <c r="W103" s="144"/>
      <c r="X103" s="144"/>
    </row>
    <row r="104" spans="2:24" customFormat="1" ht="15.75" customHeight="1" x14ac:dyDescent="0.3">
      <c r="B104" s="144"/>
      <c r="C104" s="144"/>
      <c r="D104" s="144"/>
      <c r="E104" s="144"/>
      <c r="F104" s="144"/>
      <c r="G104" s="144"/>
      <c r="H104" s="144"/>
      <c r="I104" s="145"/>
      <c r="J104" s="145"/>
      <c r="K104" s="145"/>
      <c r="L104" s="146"/>
      <c r="M104" s="146"/>
      <c r="N104" s="147"/>
      <c r="O104" s="147"/>
      <c r="P104" s="147"/>
      <c r="Q104" s="147"/>
      <c r="R104" s="147"/>
      <c r="S104" s="147"/>
      <c r="T104" s="147"/>
      <c r="U104" s="147"/>
      <c r="V104" s="147"/>
      <c r="W104" s="144"/>
      <c r="X104" s="144"/>
    </row>
    <row r="105" spans="2:24" customFormat="1" ht="15.75" customHeight="1" x14ac:dyDescent="0.3">
      <c r="B105" s="144"/>
      <c r="C105" s="144"/>
      <c r="D105" s="144"/>
      <c r="E105" s="144"/>
      <c r="F105" s="144"/>
      <c r="G105" s="144"/>
      <c r="H105" s="144"/>
      <c r="I105" s="145"/>
      <c r="J105" s="145"/>
      <c r="K105" s="145"/>
      <c r="L105" s="146"/>
      <c r="M105" s="146"/>
      <c r="N105" s="147"/>
      <c r="O105" s="147"/>
      <c r="P105" s="147"/>
      <c r="Q105" s="147"/>
      <c r="R105" s="147"/>
      <c r="S105" s="147"/>
      <c r="T105" s="147"/>
      <c r="U105" s="147"/>
      <c r="V105" s="147"/>
      <c r="W105" s="144"/>
      <c r="X105" s="144"/>
    </row>
    <row r="106" spans="2:24" customFormat="1" ht="15.75" customHeight="1" x14ac:dyDescent="0.3">
      <c r="B106" s="144"/>
      <c r="C106" s="144"/>
      <c r="D106" s="144"/>
      <c r="E106" s="144"/>
      <c r="F106" s="144"/>
      <c r="G106" s="144"/>
      <c r="H106" s="144"/>
      <c r="I106" s="145"/>
      <c r="J106" s="145"/>
      <c r="K106" s="145"/>
      <c r="L106" s="146"/>
      <c r="M106" s="146"/>
      <c r="N106" s="147"/>
      <c r="O106" s="147"/>
      <c r="P106" s="147"/>
      <c r="Q106" s="147"/>
      <c r="R106" s="147"/>
      <c r="S106" s="147"/>
      <c r="T106" s="147"/>
      <c r="U106" s="147"/>
      <c r="V106" s="147"/>
      <c r="W106" s="144"/>
      <c r="X106" s="144"/>
    </row>
    <row r="107" spans="2:24" customFormat="1" ht="15.75" customHeight="1" x14ac:dyDescent="0.3">
      <c r="B107" s="144"/>
      <c r="C107" s="144"/>
      <c r="D107" s="144"/>
      <c r="E107" s="144"/>
      <c r="F107" s="144"/>
      <c r="G107" s="144"/>
      <c r="H107" s="144"/>
      <c r="I107" s="145"/>
      <c r="J107" s="145"/>
      <c r="K107" s="145"/>
      <c r="L107" s="146"/>
      <c r="M107" s="146"/>
      <c r="N107" s="147"/>
      <c r="O107" s="147"/>
      <c r="P107" s="147"/>
      <c r="Q107" s="147"/>
      <c r="R107" s="147"/>
      <c r="S107" s="147"/>
      <c r="T107" s="147"/>
      <c r="U107" s="147"/>
      <c r="V107" s="147"/>
      <c r="W107" s="144"/>
      <c r="X107" s="144"/>
    </row>
    <row r="108" spans="2:24" customFormat="1" ht="15.75" customHeight="1" x14ac:dyDescent="0.3">
      <c r="B108" s="144"/>
      <c r="C108" s="144"/>
      <c r="D108" s="144"/>
      <c r="E108" s="144"/>
      <c r="F108" s="144"/>
      <c r="G108" s="144"/>
      <c r="H108" s="144"/>
      <c r="I108" s="145"/>
      <c r="J108" s="145"/>
      <c r="K108" s="145"/>
      <c r="L108" s="146"/>
      <c r="M108" s="146"/>
      <c r="N108" s="147"/>
      <c r="O108" s="147"/>
      <c r="P108" s="147"/>
      <c r="Q108" s="147"/>
      <c r="R108" s="147"/>
      <c r="S108" s="147"/>
      <c r="T108" s="147"/>
      <c r="U108" s="147"/>
      <c r="V108" s="147"/>
      <c r="W108" s="144"/>
      <c r="X108" s="144"/>
    </row>
    <row r="109" spans="2:24" customFormat="1" ht="15.75" customHeight="1" x14ac:dyDescent="0.3">
      <c r="B109" s="144"/>
      <c r="C109" s="144"/>
      <c r="D109" s="144"/>
      <c r="E109" s="144"/>
      <c r="F109" s="144"/>
      <c r="G109" s="144"/>
      <c r="H109" s="144"/>
      <c r="I109" s="145"/>
      <c r="J109" s="145"/>
      <c r="K109" s="145"/>
      <c r="L109" s="146"/>
      <c r="M109" s="146"/>
      <c r="N109" s="147"/>
      <c r="O109" s="147"/>
      <c r="P109" s="147"/>
      <c r="Q109" s="147"/>
      <c r="R109" s="147"/>
      <c r="S109" s="147"/>
      <c r="T109" s="147"/>
      <c r="U109" s="147"/>
      <c r="V109" s="147"/>
      <c r="W109" s="144"/>
      <c r="X109" s="144"/>
    </row>
    <row r="110" spans="2:24" customFormat="1" ht="15.75" customHeight="1" x14ac:dyDescent="0.3">
      <c r="B110" s="144"/>
      <c r="C110" s="144"/>
      <c r="D110" s="144"/>
      <c r="E110" s="144"/>
      <c r="F110" s="144"/>
      <c r="G110" s="144"/>
      <c r="H110" s="144"/>
      <c r="I110" s="145"/>
      <c r="J110" s="145"/>
      <c r="K110" s="145"/>
      <c r="L110" s="146"/>
      <c r="M110" s="146"/>
      <c r="N110" s="147"/>
      <c r="O110" s="147"/>
      <c r="P110" s="147"/>
      <c r="Q110" s="147"/>
      <c r="R110" s="147"/>
      <c r="S110" s="147"/>
      <c r="T110" s="147"/>
      <c r="U110" s="147"/>
      <c r="V110" s="147"/>
      <c r="W110" s="144"/>
      <c r="X110" s="144"/>
    </row>
    <row r="111" spans="2:24" customFormat="1" ht="15.75" customHeight="1" x14ac:dyDescent="0.3">
      <c r="B111" s="144"/>
      <c r="C111" s="144"/>
      <c r="D111" s="144"/>
      <c r="E111" s="144"/>
      <c r="F111" s="144"/>
      <c r="G111" s="144"/>
      <c r="H111" s="144"/>
      <c r="I111" s="145"/>
      <c r="J111" s="145"/>
      <c r="K111" s="145"/>
      <c r="L111" s="146"/>
      <c r="M111" s="146"/>
      <c r="N111" s="147"/>
      <c r="O111" s="147"/>
      <c r="P111" s="147"/>
      <c r="Q111" s="147"/>
      <c r="R111" s="147"/>
      <c r="S111" s="147"/>
      <c r="T111" s="147"/>
      <c r="U111" s="147"/>
      <c r="V111" s="147"/>
      <c r="W111" s="144"/>
      <c r="X111" s="144"/>
    </row>
    <row r="112" spans="2:24" customFormat="1" ht="15.75" customHeight="1" x14ac:dyDescent="0.3">
      <c r="B112" s="144"/>
      <c r="C112" s="144"/>
      <c r="D112" s="144"/>
      <c r="E112" s="144"/>
      <c r="F112" s="144"/>
      <c r="G112" s="144"/>
      <c r="H112" s="144"/>
      <c r="I112" s="145"/>
      <c r="J112" s="145"/>
      <c r="K112" s="145"/>
      <c r="L112" s="146"/>
      <c r="M112" s="146"/>
      <c r="N112" s="147"/>
      <c r="O112" s="147"/>
      <c r="P112" s="147"/>
      <c r="Q112" s="147"/>
      <c r="R112" s="147"/>
      <c r="S112" s="147"/>
      <c r="T112" s="147"/>
      <c r="U112" s="147"/>
      <c r="V112" s="147"/>
      <c r="W112" s="144"/>
      <c r="X112" s="144"/>
    </row>
    <row r="113" spans="2:24" customFormat="1" ht="15.75" customHeight="1" x14ac:dyDescent="0.3">
      <c r="B113" s="144"/>
      <c r="C113" s="144"/>
      <c r="D113" s="144"/>
      <c r="E113" s="144"/>
      <c r="F113" s="144"/>
      <c r="G113" s="144"/>
      <c r="H113" s="144"/>
      <c r="I113" s="145"/>
      <c r="J113" s="145"/>
      <c r="K113" s="145"/>
      <c r="L113" s="146"/>
      <c r="M113" s="146"/>
      <c r="N113" s="147"/>
      <c r="O113" s="147"/>
      <c r="P113" s="147"/>
      <c r="Q113" s="147"/>
      <c r="R113" s="147"/>
      <c r="S113" s="147"/>
      <c r="T113" s="147"/>
      <c r="U113" s="147"/>
      <c r="V113" s="147"/>
      <c r="W113" s="144"/>
      <c r="X113" s="144"/>
    </row>
    <row r="114" spans="2:24" customFormat="1" ht="15.75" customHeight="1" x14ac:dyDescent="0.3">
      <c r="B114" s="144"/>
      <c r="C114" s="144"/>
      <c r="D114" s="144"/>
      <c r="E114" s="144"/>
      <c r="F114" s="144"/>
      <c r="G114" s="144"/>
      <c r="H114" s="144"/>
      <c r="I114" s="145"/>
      <c r="J114" s="145"/>
      <c r="K114" s="145"/>
      <c r="L114" s="146"/>
      <c r="M114" s="146"/>
      <c r="N114" s="147"/>
      <c r="O114" s="147"/>
      <c r="P114" s="147"/>
      <c r="Q114" s="147"/>
      <c r="R114" s="147"/>
      <c r="S114" s="147"/>
      <c r="T114" s="147"/>
      <c r="U114" s="147"/>
      <c r="V114" s="147"/>
      <c r="W114" s="144"/>
      <c r="X114" s="144"/>
    </row>
    <row r="115" spans="2:24" customFormat="1" ht="15.75" customHeight="1" x14ac:dyDescent="0.3">
      <c r="B115" s="144"/>
      <c r="C115" s="144"/>
      <c r="D115" s="144"/>
      <c r="E115" s="144"/>
      <c r="F115" s="144"/>
      <c r="G115" s="144"/>
      <c r="H115" s="144"/>
      <c r="I115" s="145"/>
      <c r="J115" s="145"/>
      <c r="K115" s="145"/>
      <c r="L115" s="146"/>
      <c r="M115" s="146"/>
      <c r="N115" s="147"/>
      <c r="O115" s="147"/>
      <c r="P115" s="147"/>
      <c r="Q115" s="147"/>
      <c r="R115" s="147"/>
      <c r="S115" s="147"/>
      <c r="T115" s="147"/>
      <c r="U115" s="147"/>
      <c r="V115" s="147"/>
      <c r="W115" s="144"/>
      <c r="X115" s="144"/>
    </row>
    <row r="116" spans="2:24" customFormat="1" ht="15.75" customHeight="1" x14ac:dyDescent="0.3">
      <c r="B116" s="144"/>
      <c r="C116" s="144"/>
      <c r="D116" s="144"/>
      <c r="E116" s="144"/>
      <c r="F116" s="144"/>
      <c r="G116" s="144"/>
      <c r="H116" s="144"/>
      <c r="I116" s="145"/>
      <c r="J116" s="145"/>
      <c r="K116" s="145"/>
      <c r="L116" s="146"/>
      <c r="M116" s="146"/>
      <c r="N116" s="147"/>
      <c r="O116" s="147"/>
      <c r="P116" s="147"/>
      <c r="Q116" s="147"/>
      <c r="R116" s="147"/>
      <c r="S116" s="147"/>
      <c r="T116" s="147"/>
      <c r="U116" s="147"/>
      <c r="V116" s="147"/>
      <c r="W116" s="144"/>
      <c r="X116" s="144"/>
    </row>
    <row r="117" spans="2:24" customFormat="1" ht="15.75" customHeight="1" x14ac:dyDescent="0.3">
      <c r="B117" s="144"/>
      <c r="C117" s="144"/>
      <c r="D117" s="144"/>
      <c r="E117" s="144"/>
      <c r="F117" s="144"/>
      <c r="G117" s="144"/>
      <c r="H117" s="144"/>
      <c r="I117" s="145"/>
      <c r="J117" s="145"/>
      <c r="K117" s="145"/>
      <c r="L117" s="146"/>
      <c r="M117" s="146"/>
      <c r="N117" s="147"/>
      <c r="O117" s="147"/>
      <c r="P117" s="147"/>
      <c r="Q117" s="147"/>
      <c r="R117" s="147"/>
      <c r="S117" s="147"/>
      <c r="T117" s="147"/>
      <c r="U117" s="147"/>
      <c r="V117" s="147"/>
      <c r="W117" s="144"/>
      <c r="X117" s="144"/>
    </row>
    <row r="118" spans="2:24" customFormat="1" ht="15.75" customHeight="1" x14ac:dyDescent="0.3">
      <c r="B118" s="144"/>
      <c r="C118" s="144"/>
      <c r="D118" s="144"/>
      <c r="E118" s="144"/>
      <c r="F118" s="144"/>
      <c r="G118" s="144"/>
      <c r="H118" s="144"/>
      <c r="I118" s="145"/>
      <c r="J118" s="145"/>
      <c r="K118" s="145"/>
      <c r="L118" s="146"/>
      <c r="M118" s="146"/>
      <c r="N118" s="147"/>
      <c r="O118" s="147"/>
      <c r="P118" s="147"/>
      <c r="Q118" s="147"/>
      <c r="R118" s="147"/>
      <c r="S118" s="147"/>
      <c r="T118" s="147"/>
      <c r="U118" s="147"/>
      <c r="V118" s="147"/>
      <c r="W118" s="144"/>
      <c r="X118" s="144"/>
    </row>
    <row r="119" spans="2:24" customFormat="1" ht="15.75" customHeight="1" x14ac:dyDescent="0.3">
      <c r="B119" s="144"/>
      <c r="C119" s="144"/>
      <c r="D119" s="144"/>
      <c r="E119" s="144"/>
      <c r="F119" s="144"/>
      <c r="G119" s="144"/>
      <c r="H119" s="144"/>
      <c r="I119" s="145"/>
      <c r="J119" s="145"/>
      <c r="K119" s="145"/>
      <c r="L119" s="146"/>
      <c r="M119" s="146"/>
      <c r="N119" s="147"/>
      <c r="O119" s="147"/>
      <c r="P119" s="147"/>
      <c r="Q119" s="147"/>
      <c r="R119" s="147"/>
      <c r="S119" s="147"/>
      <c r="T119" s="147"/>
      <c r="U119" s="147"/>
      <c r="V119" s="147"/>
      <c r="W119" s="144"/>
      <c r="X119" s="144"/>
    </row>
    <row r="120" spans="2:24" customFormat="1" ht="15.75" customHeight="1" x14ac:dyDescent="0.3">
      <c r="B120" s="144"/>
      <c r="C120" s="144"/>
      <c r="D120" s="144"/>
      <c r="E120" s="144"/>
      <c r="F120" s="144"/>
      <c r="G120" s="144"/>
      <c r="H120" s="144"/>
      <c r="I120" s="145"/>
      <c r="J120" s="145"/>
      <c r="K120" s="145"/>
      <c r="L120" s="146"/>
      <c r="M120" s="146"/>
      <c r="N120" s="147"/>
      <c r="O120" s="147"/>
      <c r="P120" s="147"/>
      <c r="Q120" s="147"/>
      <c r="R120" s="147"/>
      <c r="S120" s="147"/>
      <c r="T120" s="147"/>
      <c r="U120" s="147"/>
      <c r="V120" s="147"/>
      <c r="W120" s="144"/>
      <c r="X120" s="144"/>
    </row>
    <row r="121" spans="2:24" customFormat="1" ht="15.75" customHeight="1" x14ac:dyDescent="0.3">
      <c r="B121" s="144"/>
      <c r="C121" s="144"/>
      <c r="D121" s="144"/>
      <c r="E121" s="144"/>
      <c r="F121" s="144"/>
      <c r="G121" s="144"/>
      <c r="H121" s="144"/>
      <c r="I121" s="145"/>
      <c r="J121" s="145"/>
      <c r="K121" s="145"/>
      <c r="L121" s="146"/>
      <c r="M121" s="146"/>
      <c r="N121" s="147"/>
      <c r="O121" s="147"/>
      <c r="P121" s="147"/>
      <c r="Q121" s="147"/>
      <c r="R121" s="147"/>
      <c r="S121" s="147"/>
      <c r="T121" s="147"/>
      <c r="U121" s="147"/>
      <c r="V121" s="147"/>
      <c r="W121" s="144"/>
      <c r="X121" s="144"/>
    </row>
    <row r="122" spans="2:24" customFormat="1" ht="15.75" customHeight="1" x14ac:dyDescent="0.3">
      <c r="B122" s="144"/>
      <c r="C122" s="144"/>
      <c r="D122" s="144"/>
      <c r="E122" s="144"/>
      <c r="F122" s="144"/>
      <c r="G122" s="144"/>
      <c r="H122" s="144"/>
      <c r="I122" s="145"/>
      <c r="J122" s="145"/>
      <c r="K122" s="145"/>
      <c r="L122" s="146"/>
      <c r="M122" s="146"/>
      <c r="N122" s="147"/>
      <c r="O122" s="147"/>
      <c r="P122" s="147"/>
      <c r="Q122" s="147"/>
      <c r="R122" s="147"/>
      <c r="S122" s="147"/>
      <c r="T122" s="147"/>
      <c r="U122" s="147"/>
      <c r="V122" s="147"/>
      <c r="W122" s="144"/>
      <c r="X122" s="144"/>
    </row>
    <row r="123" spans="2:24" customFormat="1" ht="15.75" customHeight="1" x14ac:dyDescent="0.3">
      <c r="B123" s="144"/>
      <c r="C123" s="144"/>
      <c r="D123" s="144"/>
      <c r="E123" s="144"/>
      <c r="F123" s="144"/>
      <c r="G123" s="144"/>
      <c r="H123" s="144"/>
      <c r="I123" s="145"/>
      <c r="J123" s="145"/>
      <c r="K123" s="145"/>
      <c r="L123" s="146"/>
      <c r="M123" s="146"/>
      <c r="N123" s="147"/>
      <c r="O123" s="147"/>
      <c r="P123" s="147"/>
      <c r="Q123" s="147"/>
      <c r="R123" s="147"/>
      <c r="S123" s="147"/>
      <c r="T123" s="147"/>
      <c r="U123" s="147"/>
      <c r="V123" s="147"/>
      <c r="W123" s="144"/>
      <c r="X123" s="144"/>
    </row>
    <row r="124" spans="2:24" customFormat="1" ht="15.75" customHeight="1" x14ac:dyDescent="0.3">
      <c r="B124" s="144"/>
      <c r="C124" s="144"/>
      <c r="D124" s="144"/>
      <c r="E124" s="144"/>
      <c r="F124" s="144"/>
      <c r="G124" s="144"/>
      <c r="H124" s="144"/>
      <c r="I124" s="145"/>
      <c r="J124" s="145"/>
      <c r="K124" s="145"/>
      <c r="L124" s="146"/>
      <c r="M124" s="146"/>
      <c r="N124" s="147"/>
      <c r="O124" s="147"/>
      <c r="P124" s="147"/>
      <c r="Q124" s="147"/>
      <c r="R124" s="147"/>
      <c r="S124" s="147"/>
      <c r="T124" s="147"/>
      <c r="U124" s="147"/>
      <c r="V124" s="147"/>
      <c r="W124" s="144"/>
      <c r="X124" s="144"/>
    </row>
    <row r="125" spans="2:24" customFormat="1" ht="15.75" customHeight="1" x14ac:dyDescent="0.3">
      <c r="B125" s="144"/>
      <c r="C125" s="144"/>
      <c r="D125" s="144"/>
      <c r="E125" s="144"/>
      <c r="F125" s="144"/>
      <c r="G125" s="144"/>
      <c r="H125" s="144"/>
      <c r="I125" s="145"/>
      <c r="J125" s="145"/>
      <c r="K125" s="145"/>
      <c r="L125" s="146"/>
      <c r="M125" s="146"/>
      <c r="N125" s="147"/>
      <c r="O125" s="147"/>
      <c r="P125" s="147"/>
      <c r="Q125" s="147"/>
      <c r="R125" s="147"/>
      <c r="S125" s="147"/>
      <c r="T125" s="147"/>
      <c r="U125" s="147"/>
      <c r="V125" s="147"/>
      <c r="W125" s="144"/>
      <c r="X125" s="144"/>
    </row>
    <row r="126" spans="2:24" customFormat="1" ht="15.75" customHeight="1" x14ac:dyDescent="0.3">
      <c r="B126" s="144"/>
      <c r="C126" s="144"/>
      <c r="D126" s="144"/>
      <c r="E126" s="144"/>
      <c r="F126" s="144"/>
      <c r="G126" s="144"/>
      <c r="H126" s="144"/>
      <c r="I126" s="145"/>
      <c r="J126" s="145"/>
      <c r="K126" s="145"/>
      <c r="L126" s="146"/>
      <c r="M126" s="146"/>
      <c r="N126" s="147"/>
      <c r="O126" s="147"/>
      <c r="P126" s="147"/>
      <c r="Q126" s="147"/>
      <c r="R126" s="147"/>
      <c r="S126" s="147"/>
      <c r="T126" s="147"/>
      <c r="U126" s="147"/>
      <c r="V126" s="147"/>
      <c r="W126" s="144"/>
      <c r="X126" s="144"/>
    </row>
    <row r="127" spans="2:24" customFormat="1" ht="15.75" customHeight="1" x14ac:dyDescent="0.3">
      <c r="B127" s="144"/>
      <c r="C127" s="144"/>
      <c r="D127" s="144"/>
      <c r="E127" s="144"/>
      <c r="F127" s="144"/>
      <c r="G127" s="144"/>
      <c r="H127" s="144"/>
      <c r="I127" s="145"/>
      <c r="J127" s="145"/>
      <c r="K127" s="145"/>
      <c r="L127" s="146"/>
      <c r="M127" s="146"/>
      <c r="N127" s="147"/>
      <c r="O127" s="147"/>
      <c r="P127" s="147"/>
      <c r="Q127" s="147"/>
      <c r="R127" s="147"/>
      <c r="S127" s="147"/>
      <c r="T127" s="147"/>
      <c r="U127" s="147"/>
      <c r="V127" s="147"/>
      <c r="W127" s="144"/>
      <c r="X127" s="144"/>
    </row>
    <row r="128" spans="2:24" customFormat="1" ht="15.75" customHeight="1" x14ac:dyDescent="0.3">
      <c r="B128" s="144"/>
      <c r="C128" s="144"/>
      <c r="D128" s="144"/>
      <c r="E128" s="144"/>
      <c r="F128" s="144"/>
      <c r="G128" s="144"/>
      <c r="H128" s="144"/>
      <c r="I128" s="145"/>
      <c r="J128" s="145"/>
      <c r="K128" s="145"/>
      <c r="L128" s="146"/>
      <c r="M128" s="146"/>
      <c r="N128" s="147"/>
      <c r="O128" s="147"/>
      <c r="P128" s="147"/>
      <c r="Q128" s="147"/>
      <c r="R128" s="147"/>
      <c r="S128" s="147"/>
      <c r="T128" s="147"/>
      <c r="U128" s="147"/>
      <c r="V128" s="147"/>
      <c r="W128" s="144"/>
      <c r="X128" s="144"/>
    </row>
    <row r="129" spans="2:24" customFormat="1" ht="15.75" customHeight="1" x14ac:dyDescent="0.3">
      <c r="B129" s="144"/>
      <c r="C129" s="144"/>
      <c r="D129" s="144"/>
      <c r="E129" s="144"/>
      <c r="F129" s="144"/>
      <c r="G129" s="144"/>
      <c r="H129" s="144"/>
      <c r="I129" s="145"/>
      <c r="J129" s="145"/>
      <c r="K129" s="145"/>
      <c r="L129" s="146"/>
      <c r="M129" s="146"/>
      <c r="N129" s="147"/>
      <c r="O129" s="147"/>
      <c r="P129" s="147"/>
      <c r="Q129" s="147"/>
      <c r="R129" s="147"/>
      <c r="S129" s="147"/>
      <c r="T129" s="147"/>
      <c r="U129" s="147"/>
      <c r="V129" s="147"/>
      <c r="W129" s="144"/>
      <c r="X129" s="144"/>
    </row>
    <row r="130" spans="2:24" customFormat="1" ht="15.75" customHeight="1" x14ac:dyDescent="0.3">
      <c r="B130" s="144"/>
      <c r="C130" s="144"/>
      <c r="D130" s="144"/>
      <c r="E130" s="144"/>
      <c r="F130" s="144"/>
      <c r="G130" s="144"/>
      <c r="H130" s="144"/>
      <c r="I130" s="145"/>
      <c r="J130" s="145"/>
      <c r="K130" s="145"/>
      <c r="L130" s="146"/>
      <c r="M130" s="146"/>
      <c r="N130" s="147"/>
      <c r="O130" s="147"/>
      <c r="P130" s="147"/>
      <c r="Q130" s="147"/>
      <c r="R130" s="147"/>
      <c r="S130" s="147"/>
      <c r="T130" s="147"/>
      <c r="U130" s="147"/>
      <c r="V130" s="147"/>
      <c r="W130" s="144"/>
      <c r="X130" s="144"/>
    </row>
    <row r="131" spans="2:24" customFormat="1" ht="15.75" customHeight="1" x14ac:dyDescent="0.3">
      <c r="B131" s="144"/>
      <c r="C131" s="144"/>
      <c r="D131" s="144"/>
      <c r="E131" s="144"/>
      <c r="F131" s="144"/>
      <c r="G131" s="144"/>
      <c r="H131" s="144"/>
      <c r="I131" s="145"/>
      <c r="J131" s="145"/>
      <c r="K131" s="145"/>
      <c r="L131" s="146"/>
      <c r="M131" s="146"/>
      <c r="N131" s="147"/>
      <c r="O131" s="147"/>
      <c r="P131" s="147"/>
      <c r="Q131" s="147"/>
      <c r="R131" s="147"/>
      <c r="S131" s="147"/>
      <c r="T131" s="147"/>
      <c r="U131" s="147"/>
      <c r="V131" s="147"/>
      <c r="W131" s="144"/>
      <c r="X131" s="144"/>
    </row>
    <row r="132" spans="2:24" customFormat="1" ht="15.75" customHeight="1" x14ac:dyDescent="0.3">
      <c r="B132" s="144"/>
      <c r="C132" s="144"/>
      <c r="D132" s="144"/>
      <c r="E132" s="144"/>
      <c r="F132" s="144"/>
      <c r="G132" s="144"/>
      <c r="H132" s="144"/>
      <c r="I132" s="145"/>
      <c r="J132" s="145"/>
      <c r="K132" s="145"/>
      <c r="L132" s="146"/>
      <c r="M132" s="146"/>
      <c r="N132" s="147"/>
      <c r="O132" s="147"/>
      <c r="P132" s="147"/>
      <c r="Q132" s="147"/>
      <c r="R132" s="147"/>
      <c r="S132" s="147"/>
      <c r="T132" s="147"/>
      <c r="U132" s="147"/>
      <c r="V132" s="147"/>
      <c r="W132" s="144"/>
      <c r="X132" s="144"/>
    </row>
    <row r="133" spans="2:24" customFormat="1" ht="15.75" customHeight="1" x14ac:dyDescent="0.3">
      <c r="B133" s="144"/>
      <c r="C133" s="144"/>
      <c r="D133" s="144"/>
      <c r="E133" s="144"/>
      <c r="F133" s="144"/>
      <c r="G133" s="144"/>
      <c r="H133" s="144"/>
      <c r="I133" s="145"/>
      <c r="J133" s="145"/>
      <c r="K133" s="145"/>
      <c r="L133" s="146"/>
      <c r="M133" s="146"/>
      <c r="N133" s="147"/>
      <c r="O133" s="147"/>
      <c r="P133" s="147"/>
      <c r="Q133" s="147"/>
      <c r="R133" s="147"/>
      <c r="S133" s="147"/>
      <c r="T133" s="147"/>
      <c r="U133" s="147"/>
      <c r="V133" s="147"/>
      <c r="W133" s="144"/>
      <c r="X133" s="144"/>
    </row>
    <row r="134" spans="2:24" customFormat="1" ht="15.75" customHeight="1" x14ac:dyDescent="0.3">
      <c r="B134" s="144"/>
      <c r="C134" s="144"/>
      <c r="D134" s="144"/>
      <c r="E134" s="144"/>
      <c r="F134" s="144"/>
      <c r="G134" s="144"/>
      <c r="H134" s="144"/>
      <c r="I134" s="145"/>
      <c r="J134" s="145"/>
      <c r="K134" s="145"/>
      <c r="L134" s="146"/>
      <c r="M134" s="146"/>
      <c r="N134" s="147"/>
      <c r="O134" s="147"/>
      <c r="P134" s="147"/>
      <c r="Q134" s="147"/>
      <c r="R134" s="147"/>
      <c r="S134" s="147"/>
      <c r="T134" s="147"/>
      <c r="U134" s="147"/>
      <c r="V134" s="147"/>
      <c r="W134" s="144"/>
      <c r="X134" s="144"/>
    </row>
    <row r="135" spans="2:24" customFormat="1" ht="15.75" customHeight="1" x14ac:dyDescent="0.3">
      <c r="B135" s="144"/>
      <c r="C135" s="144"/>
      <c r="D135" s="144"/>
      <c r="E135" s="144"/>
      <c r="F135" s="144"/>
      <c r="G135" s="144"/>
      <c r="H135" s="144"/>
      <c r="I135" s="145"/>
      <c r="J135" s="145"/>
      <c r="K135" s="145"/>
      <c r="L135" s="146"/>
      <c r="M135" s="146"/>
      <c r="N135" s="147"/>
      <c r="O135" s="147"/>
      <c r="P135" s="147"/>
      <c r="Q135" s="147"/>
      <c r="R135" s="147"/>
      <c r="S135" s="147"/>
      <c r="T135" s="147"/>
      <c r="U135" s="147"/>
      <c r="V135" s="147"/>
      <c r="W135" s="144"/>
      <c r="X135" s="144"/>
    </row>
    <row r="136" spans="2:24" customFormat="1" ht="15.75" customHeight="1" x14ac:dyDescent="0.3">
      <c r="B136" s="144"/>
      <c r="C136" s="144"/>
      <c r="D136" s="144"/>
      <c r="E136" s="144"/>
      <c r="F136" s="144"/>
      <c r="G136" s="144"/>
      <c r="H136" s="144"/>
      <c r="I136" s="145"/>
      <c r="J136" s="145"/>
      <c r="K136" s="145"/>
      <c r="L136" s="146"/>
      <c r="M136" s="146"/>
      <c r="N136" s="147"/>
      <c r="O136" s="147"/>
      <c r="P136" s="147"/>
      <c r="Q136" s="147"/>
      <c r="R136" s="147"/>
      <c r="S136" s="147"/>
      <c r="T136" s="147"/>
      <c r="U136" s="147"/>
      <c r="V136" s="147"/>
      <c r="W136" s="144"/>
      <c r="X136" s="144"/>
    </row>
    <row r="137" spans="2:24" customFormat="1" ht="15.75" customHeight="1" x14ac:dyDescent="0.3">
      <c r="B137" s="144"/>
      <c r="C137" s="144"/>
      <c r="D137" s="144"/>
      <c r="E137" s="144"/>
      <c r="F137" s="144"/>
      <c r="G137" s="144"/>
      <c r="H137" s="144"/>
      <c r="I137" s="145"/>
      <c r="J137" s="145"/>
      <c r="K137" s="145"/>
      <c r="L137" s="146"/>
      <c r="M137" s="146"/>
      <c r="N137" s="147"/>
      <c r="O137" s="147"/>
      <c r="P137" s="147"/>
      <c r="Q137" s="147"/>
      <c r="R137" s="147"/>
      <c r="S137" s="147"/>
      <c r="T137" s="147"/>
      <c r="U137" s="147"/>
      <c r="V137" s="147"/>
      <c r="W137" s="144"/>
      <c r="X137" s="144"/>
    </row>
    <row r="138" spans="2:24" customFormat="1" ht="15.75" customHeight="1" x14ac:dyDescent="0.3">
      <c r="B138" s="144"/>
      <c r="C138" s="144"/>
      <c r="D138" s="144"/>
      <c r="E138" s="144"/>
      <c r="F138" s="144"/>
      <c r="G138" s="144"/>
      <c r="H138" s="144"/>
      <c r="I138" s="145"/>
      <c r="J138" s="145"/>
      <c r="K138" s="145"/>
      <c r="L138" s="146"/>
      <c r="M138" s="146"/>
      <c r="N138" s="147"/>
      <c r="O138" s="147"/>
      <c r="P138" s="147"/>
      <c r="Q138" s="147"/>
      <c r="R138" s="147"/>
      <c r="S138" s="147"/>
      <c r="T138" s="147"/>
      <c r="U138" s="147"/>
      <c r="V138" s="147"/>
      <c r="W138" s="144"/>
      <c r="X138" s="144"/>
    </row>
    <row r="139" spans="2:24" customFormat="1" ht="15.75" customHeight="1" x14ac:dyDescent="0.3">
      <c r="B139" s="144"/>
      <c r="C139" s="144"/>
      <c r="D139" s="144"/>
      <c r="E139" s="144"/>
      <c r="F139" s="144"/>
      <c r="G139" s="144"/>
      <c r="H139" s="144"/>
      <c r="I139" s="145"/>
      <c r="J139" s="145"/>
      <c r="K139" s="145"/>
      <c r="L139" s="146"/>
      <c r="M139" s="146"/>
      <c r="N139" s="147"/>
      <c r="O139" s="147"/>
      <c r="P139" s="147"/>
      <c r="Q139" s="147"/>
      <c r="R139" s="147"/>
      <c r="S139" s="147"/>
      <c r="T139" s="147"/>
      <c r="U139" s="147"/>
      <c r="V139" s="147"/>
      <c r="W139" s="144"/>
      <c r="X139" s="144"/>
    </row>
    <row r="140" spans="2:24" customFormat="1" ht="15.75" customHeight="1" x14ac:dyDescent="0.3">
      <c r="B140" s="144"/>
      <c r="C140" s="144"/>
      <c r="D140" s="144"/>
      <c r="E140" s="144"/>
      <c r="F140" s="144"/>
      <c r="G140" s="144"/>
      <c r="H140" s="144"/>
      <c r="I140" s="145"/>
      <c r="J140" s="145"/>
      <c r="K140" s="145"/>
      <c r="L140" s="146"/>
      <c r="M140" s="146"/>
      <c r="N140" s="147"/>
      <c r="O140" s="147"/>
      <c r="P140" s="147"/>
      <c r="Q140" s="147"/>
      <c r="R140" s="147"/>
      <c r="S140" s="147"/>
      <c r="T140" s="147"/>
      <c r="U140" s="147"/>
      <c r="V140" s="147"/>
      <c r="W140" s="144"/>
      <c r="X140" s="144"/>
    </row>
    <row r="141" spans="2:24" customFormat="1" ht="15.75" customHeight="1" x14ac:dyDescent="0.3">
      <c r="B141" s="144"/>
      <c r="C141" s="144"/>
      <c r="D141" s="144"/>
      <c r="E141" s="144"/>
      <c r="F141" s="144"/>
      <c r="G141" s="144"/>
      <c r="H141" s="144"/>
      <c r="I141" s="145"/>
      <c r="J141" s="145"/>
      <c r="K141" s="145"/>
      <c r="L141" s="146"/>
      <c r="M141" s="146"/>
      <c r="N141" s="147"/>
      <c r="O141" s="147"/>
      <c r="P141" s="147"/>
      <c r="Q141" s="147"/>
      <c r="R141" s="147"/>
      <c r="S141" s="147"/>
      <c r="T141" s="147"/>
      <c r="U141" s="147"/>
      <c r="V141" s="147"/>
      <c r="W141" s="144"/>
      <c r="X141" s="144"/>
    </row>
    <row r="142" spans="2:24" customFormat="1" ht="15.75" customHeight="1" x14ac:dyDescent="0.3">
      <c r="B142" s="144"/>
      <c r="C142" s="144"/>
      <c r="D142" s="144"/>
      <c r="E142" s="144"/>
      <c r="F142" s="144"/>
      <c r="G142" s="144"/>
      <c r="H142" s="144"/>
      <c r="I142" s="145"/>
      <c r="J142" s="145"/>
      <c r="K142" s="145"/>
      <c r="L142" s="146"/>
      <c r="M142" s="146"/>
      <c r="N142" s="147"/>
      <c r="O142" s="147"/>
      <c r="P142" s="147"/>
      <c r="Q142" s="147"/>
      <c r="R142" s="147"/>
      <c r="S142" s="147"/>
      <c r="T142" s="147"/>
      <c r="U142" s="147"/>
      <c r="V142" s="147"/>
      <c r="W142" s="144"/>
      <c r="X142" s="144"/>
    </row>
    <row r="143" spans="2:24" customFormat="1" ht="15.75" customHeight="1" x14ac:dyDescent="0.3">
      <c r="B143" s="144"/>
      <c r="C143" s="144"/>
      <c r="D143" s="144"/>
      <c r="E143" s="144"/>
      <c r="F143" s="144"/>
      <c r="G143" s="144"/>
      <c r="H143" s="144"/>
      <c r="I143" s="145"/>
      <c r="J143" s="145"/>
      <c r="K143" s="145"/>
      <c r="L143" s="146"/>
      <c r="M143" s="146"/>
      <c r="N143" s="147"/>
      <c r="O143" s="147"/>
      <c r="P143" s="147"/>
      <c r="Q143" s="147"/>
      <c r="R143" s="147"/>
      <c r="S143" s="147"/>
      <c r="T143" s="147"/>
      <c r="U143" s="147"/>
      <c r="V143" s="147"/>
      <c r="W143" s="144"/>
      <c r="X143" s="144"/>
    </row>
    <row r="144" spans="2:24" customFormat="1" ht="15.75" customHeight="1" x14ac:dyDescent="0.3">
      <c r="B144" s="144"/>
      <c r="C144" s="144"/>
      <c r="D144" s="144"/>
      <c r="E144" s="144"/>
      <c r="F144" s="144"/>
      <c r="G144" s="144"/>
      <c r="H144" s="144"/>
      <c r="I144" s="145"/>
      <c r="J144" s="145"/>
      <c r="K144" s="145"/>
      <c r="L144" s="146"/>
      <c r="M144" s="146"/>
      <c r="N144" s="147"/>
      <c r="O144" s="147"/>
      <c r="P144" s="147"/>
      <c r="Q144" s="147"/>
      <c r="R144" s="147"/>
      <c r="S144" s="147"/>
      <c r="T144" s="147"/>
      <c r="U144" s="147"/>
      <c r="V144" s="147"/>
      <c r="W144" s="144"/>
      <c r="X144" s="144"/>
    </row>
    <row r="145" spans="2:24" customFormat="1" ht="15.75" customHeight="1" x14ac:dyDescent="0.3">
      <c r="B145" s="144"/>
      <c r="C145" s="144"/>
      <c r="D145" s="144"/>
      <c r="E145" s="144"/>
      <c r="F145" s="144"/>
      <c r="G145" s="144"/>
      <c r="H145" s="144"/>
      <c r="I145" s="145"/>
      <c r="J145" s="145"/>
      <c r="K145" s="145"/>
      <c r="L145" s="146"/>
      <c r="M145" s="146"/>
      <c r="N145" s="147"/>
      <c r="O145" s="147"/>
      <c r="P145" s="147"/>
      <c r="Q145" s="147"/>
      <c r="R145" s="147"/>
      <c r="S145" s="147"/>
      <c r="T145" s="147"/>
      <c r="U145" s="147"/>
      <c r="V145" s="147"/>
      <c r="W145" s="144"/>
      <c r="X145" s="144"/>
    </row>
    <row r="146" spans="2:24" customFormat="1" ht="15.75" customHeight="1" x14ac:dyDescent="0.3">
      <c r="B146" s="144"/>
      <c r="C146" s="144"/>
      <c r="D146" s="144"/>
      <c r="E146" s="144"/>
      <c r="F146" s="144"/>
      <c r="G146" s="144"/>
      <c r="H146" s="144"/>
      <c r="I146" s="145"/>
      <c r="J146" s="145"/>
      <c r="K146" s="145"/>
      <c r="L146" s="146"/>
      <c r="M146" s="146"/>
      <c r="N146" s="147"/>
      <c r="O146" s="147"/>
      <c r="P146" s="147"/>
      <c r="Q146" s="147"/>
      <c r="R146" s="147"/>
      <c r="S146" s="147"/>
      <c r="T146" s="147"/>
      <c r="U146" s="147"/>
      <c r="V146" s="147"/>
      <c r="W146" s="144"/>
      <c r="X146" s="144"/>
    </row>
    <row r="147" spans="2:24" customFormat="1" ht="15.75" customHeight="1" x14ac:dyDescent="0.3">
      <c r="B147" s="144"/>
      <c r="C147" s="144"/>
      <c r="D147" s="144"/>
      <c r="E147" s="144"/>
      <c r="F147" s="144"/>
      <c r="G147" s="144"/>
      <c r="H147" s="144"/>
      <c r="I147" s="145"/>
      <c r="J147" s="145"/>
      <c r="K147" s="145"/>
      <c r="L147" s="146"/>
      <c r="M147" s="146"/>
      <c r="N147" s="147"/>
      <c r="O147" s="147"/>
      <c r="P147" s="147"/>
      <c r="Q147" s="147"/>
      <c r="R147" s="147"/>
      <c r="S147" s="147"/>
      <c r="T147" s="147"/>
      <c r="U147" s="147"/>
      <c r="V147" s="147"/>
      <c r="W147" s="144"/>
      <c r="X147" s="144"/>
    </row>
    <row r="148" spans="2:24" customFormat="1" ht="15.75" customHeight="1" x14ac:dyDescent="0.3">
      <c r="B148" s="144"/>
      <c r="C148" s="144"/>
      <c r="D148" s="144"/>
      <c r="E148" s="144"/>
      <c r="F148" s="144"/>
      <c r="G148" s="144"/>
      <c r="H148" s="144"/>
      <c r="I148" s="145"/>
      <c r="J148" s="145"/>
      <c r="K148" s="145"/>
      <c r="L148" s="146"/>
      <c r="M148" s="146"/>
      <c r="N148" s="147"/>
      <c r="O148" s="147"/>
      <c r="P148" s="147"/>
      <c r="Q148" s="147"/>
      <c r="R148" s="147"/>
      <c r="S148" s="147"/>
      <c r="T148" s="147"/>
      <c r="U148" s="147"/>
      <c r="V148" s="147"/>
      <c r="W148" s="144"/>
      <c r="X148" s="144"/>
    </row>
    <row r="149" spans="2:24" customFormat="1" ht="15.75" customHeight="1" x14ac:dyDescent="0.3">
      <c r="B149" s="144"/>
      <c r="C149" s="144"/>
      <c r="D149" s="144"/>
      <c r="E149" s="144"/>
      <c r="F149" s="144"/>
      <c r="G149" s="144"/>
      <c r="H149" s="144"/>
      <c r="I149" s="145"/>
      <c r="J149" s="145"/>
      <c r="K149" s="145"/>
      <c r="L149" s="146"/>
      <c r="M149" s="146"/>
      <c r="N149" s="147"/>
      <c r="O149" s="147"/>
      <c r="P149" s="147"/>
      <c r="Q149" s="147"/>
      <c r="R149" s="147"/>
      <c r="S149" s="147"/>
      <c r="T149" s="147"/>
      <c r="U149" s="147"/>
      <c r="V149" s="147"/>
      <c r="W149" s="144"/>
      <c r="X149" s="144"/>
    </row>
    <row r="150" spans="2:24" customFormat="1" ht="15.75" customHeight="1" x14ac:dyDescent="0.3">
      <c r="B150" s="144"/>
      <c r="C150" s="144"/>
      <c r="D150" s="144"/>
      <c r="E150" s="144"/>
      <c r="F150" s="144"/>
      <c r="G150" s="144"/>
      <c r="H150" s="144"/>
      <c r="I150" s="145"/>
      <c r="J150" s="145"/>
      <c r="K150" s="145"/>
      <c r="L150" s="146"/>
      <c r="M150" s="146"/>
      <c r="N150" s="147"/>
      <c r="O150" s="147"/>
      <c r="P150" s="147"/>
      <c r="Q150" s="147"/>
      <c r="R150" s="147"/>
      <c r="S150" s="147"/>
      <c r="T150" s="147"/>
      <c r="U150" s="147"/>
      <c r="V150" s="147"/>
      <c r="W150" s="144"/>
      <c r="X150" s="144"/>
    </row>
    <row r="151" spans="2:24" customFormat="1" ht="15.75" customHeight="1" x14ac:dyDescent="0.3">
      <c r="B151" s="144"/>
      <c r="C151" s="144"/>
      <c r="D151" s="144"/>
      <c r="E151" s="144"/>
      <c r="F151" s="144"/>
      <c r="G151" s="144"/>
      <c r="H151" s="144"/>
      <c r="I151" s="145"/>
      <c r="J151" s="145"/>
      <c r="K151" s="145"/>
      <c r="L151" s="146"/>
      <c r="M151" s="146"/>
      <c r="N151" s="147"/>
      <c r="O151" s="147"/>
      <c r="P151" s="147"/>
      <c r="Q151" s="147"/>
      <c r="R151" s="147"/>
      <c r="S151" s="147"/>
      <c r="T151" s="147"/>
      <c r="U151" s="147"/>
      <c r="V151" s="147"/>
      <c r="W151" s="144"/>
      <c r="X151" s="144"/>
    </row>
    <row r="152" spans="2:24" customFormat="1" ht="15.75" customHeight="1" x14ac:dyDescent="0.3">
      <c r="B152" s="144"/>
      <c r="C152" s="144"/>
      <c r="D152" s="144"/>
      <c r="E152" s="144"/>
      <c r="F152" s="144"/>
      <c r="G152" s="144"/>
      <c r="H152" s="144"/>
      <c r="I152" s="145"/>
      <c r="J152" s="145"/>
      <c r="K152" s="145"/>
      <c r="L152" s="146"/>
      <c r="M152" s="146"/>
      <c r="N152" s="147"/>
      <c r="O152" s="147"/>
      <c r="P152" s="147"/>
      <c r="Q152" s="147"/>
      <c r="R152" s="147"/>
      <c r="S152" s="147"/>
      <c r="T152" s="147"/>
      <c r="U152" s="147"/>
      <c r="V152" s="147"/>
      <c r="W152" s="144"/>
      <c r="X152" s="144"/>
    </row>
    <row r="153" spans="2:24" customFormat="1" ht="15.75" customHeight="1" x14ac:dyDescent="0.3">
      <c r="B153" s="144"/>
      <c r="C153" s="144"/>
      <c r="D153" s="144"/>
      <c r="E153" s="144"/>
      <c r="F153" s="144"/>
      <c r="G153" s="144"/>
      <c r="H153" s="144"/>
      <c r="I153" s="145"/>
      <c r="J153" s="145"/>
      <c r="K153" s="145"/>
      <c r="L153" s="146"/>
      <c r="M153" s="146"/>
      <c r="N153" s="147"/>
      <c r="O153" s="147"/>
      <c r="P153" s="147"/>
      <c r="Q153" s="147"/>
      <c r="R153" s="147"/>
      <c r="S153" s="147"/>
      <c r="T153" s="147"/>
      <c r="U153" s="147"/>
      <c r="V153" s="147"/>
      <c r="W153" s="144"/>
      <c r="X153" s="144"/>
    </row>
    <row r="154" spans="2:24" customFormat="1" ht="15.75" customHeight="1" x14ac:dyDescent="0.3">
      <c r="B154" s="144"/>
      <c r="C154" s="144"/>
      <c r="D154" s="144"/>
      <c r="E154" s="144"/>
      <c r="F154" s="144"/>
      <c r="G154" s="144"/>
      <c r="H154" s="144"/>
      <c r="I154" s="145"/>
      <c r="J154" s="145"/>
      <c r="K154" s="145"/>
      <c r="L154" s="146"/>
      <c r="M154" s="146"/>
      <c r="N154" s="147"/>
      <c r="O154" s="147"/>
      <c r="P154" s="147"/>
      <c r="Q154" s="147"/>
      <c r="R154" s="147"/>
      <c r="S154" s="147"/>
      <c r="T154" s="147"/>
      <c r="U154" s="147"/>
      <c r="V154" s="147"/>
      <c r="W154" s="144"/>
      <c r="X154" s="144"/>
    </row>
    <row r="155" spans="2:24" customFormat="1" ht="15.75" customHeight="1" x14ac:dyDescent="0.3">
      <c r="B155" s="144"/>
      <c r="C155" s="144"/>
      <c r="D155" s="144"/>
      <c r="E155" s="144"/>
      <c r="F155" s="144"/>
      <c r="G155" s="144"/>
      <c r="H155" s="144"/>
      <c r="I155" s="145"/>
      <c r="J155" s="145"/>
      <c r="K155" s="145"/>
      <c r="L155" s="146"/>
      <c r="M155" s="146"/>
      <c r="N155" s="147"/>
      <c r="O155" s="147"/>
      <c r="P155" s="147"/>
      <c r="Q155" s="147"/>
      <c r="R155" s="147"/>
      <c r="S155" s="147"/>
      <c r="T155" s="147"/>
      <c r="U155" s="147"/>
      <c r="V155" s="147"/>
      <c r="W155" s="144"/>
      <c r="X155" s="144"/>
    </row>
    <row r="156" spans="2:24" customFormat="1" ht="15.75" customHeight="1" x14ac:dyDescent="0.3">
      <c r="B156" s="144"/>
      <c r="C156" s="144"/>
      <c r="D156" s="144"/>
      <c r="E156" s="144"/>
      <c r="F156" s="144"/>
      <c r="G156" s="144"/>
      <c r="H156" s="144"/>
      <c r="I156" s="145"/>
      <c r="J156" s="145"/>
      <c r="K156" s="145"/>
      <c r="L156" s="146"/>
      <c r="M156" s="146"/>
      <c r="N156" s="147"/>
      <c r="O156" s="147"/>
      <c r="P156" s="147"/>
      <c r="Q156" s="147"/>
      <c r="R156" s="147"/>
      <c r="S156" s="147"/>
      <c r="T156" s="147"/>
      <c r="U156" s="147"/>
      <c r="V156" s="147"/>
      <c r="W156" s="144"/>
      <c r="X156" s="144"/>
    </row>
    <row r="157" spans="2:24" customFormat="1" ht="15.75" customHeight="1" x14ac:dyDescent="0.3">
      <c r="B157" s="144"/>
      <c r="C157" s="144"/>
      <c r="D157" s="144"/>
      <c r="E157" s="144"/>
      <c r="F157" s="144"/>
      <c r="G157" s="144"/>
      <c r="H157" s="144"/>
      <c r="I157" s="145"/>
      <c r="J157" s="145"/>
      <c r="K157" s="145"/>
      <c r="L157" s="146"/>
      <c r="M157" s="146"/>
      <c r="N157" s="147"/>
      <c r="O157" s="147"/>
      <c r="P157" s="147"/>
      <c r="Q157" s="147"/>
      <c r="R157" s="147"/>
      <c r="S157" s="147"/>
      <c r="T157" s="147"/>
      <c r="U157" s="147"/>
      <c r="V157" s="147"/>
      <c r="W157" s="144"/>
      <c r="X157" s="144"/>
    </row>
    <row r="158" spans="2:24" customFormat="1" ht="15.75" customHeight="1" x14ac:dyDescent="0.3">
      <c r="B158" s="144"/>
      <c r="C158" s="144"/>
      <c r="D158" s="144"/>
      <c r="E158" s="144"/>
      <c r="F158" s="144"/>
      <c r="G158" s="144"/>
      <c r="H158" s="144"/>
      <c r="I158" s="145"/>
      <c r="J158" s="145"/>
      <c r="K158" s="145"/>
      <c r="L158" s="146"/>
      <c r="M158" s="146"/>
      <c r="N158" s="147"/>
      <c r="O158" s="147"/>
      <c r="P158" s="147"/>
      <c r="Q158" s="147"/>
      <c r="R158" s="147"/>
      <c r="S158" s="147"/>
      <c r="T158" s="147"/>
      <c r="U158" s="147"/>
      <c r="V158" s="147"/>
      <c r="W158" s="144"/>
      <c r="X158" s="144"/>
    </row>
    <row r="159" spans="2:24" customFormat="1" ht="15.75" customHeight="1" x14ac:dyDescent="0.3">
      <c r="B159" s="144"/>
      <c r="C159" s="144"/>
      <c r="D159" s="144"/>
      <c r="E159" s="144"/>
      <c r="F159" s="144"/>
      <c r="G159" s="144"/>
      <c r="H159" s="144"/>
      <c r="I159" s="145"/>
      <c r="J159" s="145"/>
      <c r="K159" s="145"/>
      <c r="L159" s="146"/>
      <c r="M159" s="146"/>
      <c r="N159" s="147"/>
      <c r="O159" s="147"/>
      <c r="P159" s="147"/>
      <c r="Q159" s="147"/>
      <c r="R159" s="147"/>
      <c r="S159" s="147"/>
      <c r="T159" s="147"/>
      <c r="U159" s="147"/>
      <c r="V159" s="147"/>
      <c r="W159" s="144"/>
      <c r="X159" s="144"/>
    </row>
    <row r="160" spans="2:24" customFormat="1" ht="15.75" customHeight="1" x14ac:dyDescent="0.3">
      <c r="B160" s="144"/>
      <c r="C160" s="144"/>
      <c r="D160" s="144"/>
      <c r="E160" s="144"/>
      <c r="F160" s="144"/>
      <c r="G160" s="144"/>
      <c r="H160" s="144"/>
      <c r="I160" s="145"/>
      <c r="J160" s="145"/>
      <c r="K160" s="145"/>
      <c r="L160" s="146"/>
      <c r="M160" s="146"/>
      <c r="N160" s="147"/>
      <c r="O160" s="147"/>
      <c r="P160" s="147"/>
      <c r="Q160" s="147"/>
      <c r="R160" s="147"/>
      <c r="S160" s="147"/>
      <c r="T160" s="147"/>
      <c r="U160" s="147"/>
      <c r="V160" s="147"/>
      <c r="W160" s="144"/>
      <c r="X160" s="144"/>
    </row>
    <row r="161" spans="2:24" customFormat="1" ht="15.75" customHeight="1" x14ac:dyDescent="0.3">
      <c r="B161" s="144"/>
      <c r="C161" s="144"/>
      <c r="D161" s="144"/>
      <c r="E161" s="144"/>
      <c r="F161" s="144"/>
      <c r="G161" s="144"/>
      <c r="H161" s="144"/>
      <c r="I161" s="145"/>
      <c r="J161" s="145"/>
      <c r="K161" s="145"/>
      <c r="L161" s="146"/>
      <c r="M161" s="146"/>
      <c r="N161" s="147"/>
      <c r="O161" s="147"/>
      <c r="P161" s="147"/>
      <c r="Q161" s="147"/>
      <c r="R161" s="147"/>
      <c r="S161" s="147"/>
      <c r="T161" s="147"/>
      <c r="U161" s="147"/>
      <c r="V161" s="147"/>
      <c r="W161" s="144"/>
      <c r="X161" s="144"/>
    </row>
    <row r="162" spans="2:24" customFormat="1" ht="15.75" customHeight="1" x14ac:dyDescent="0.3">
      <c r="B162" s="144"/>
      <c r="C162" s="144"/>
      <c r="D162" s="144"/>
      <c r="E162" s="144"/>
      <c r="F162" s="144"/>
      <c r="G162" s="144"/>
      <c r="H162" s="144"/>
      <c r="I162" s="145"/>
      <c r="J162" s="145"/>
      <c r="K162" s="145"/>
      <c r="L162" s="146"/>
      <c r="M162" s="146"/>
      <c r="N162" s="147"/>
      <c r="O162" s="147"/>
      <c r="P162" s="147"/>
      <c r="Q162" s="147"/>
      <c r="R162" s="147"/>
      <c r="S162" s="147"/>
      <c r="T162" s="147"/>
      <c r="U162" s="147"/>
      <c r="V162" s="147"/>
      <c r="W162" s="144"/>
      <c r="X162" s="144"/>
    </row>
    <row r="163" spans="2:24" customFormat="1" ht="15.75" customHeight="1" x14ac:dyDescent="0.3">
      <c r="B163" s="144"/>
      <c r="C163" s="144"/>
      <c r="D163" s="144"/>
      <c r="E163" s="144"/>
      <c r="F163" s="144"/>
      <c r="G163" s="144"/>
      <c r="H163" s="144"/>
      <c r="I163" s="145"/>
      <c r="J163" s="145"/>
      <c r="K163" s="145"/>
      <c r="L163" s="146"/>
      <c r="M163" s="146"/>
      <c r="N163" s="147"/>
      <c r="O163" s="147"/>
      <c r="P163" s="147"/>
      <c r="Q163" s="147"/>
      <c r="R163" s="147"/>
      <c r="S163" s="147"/>
      <c r="T163" s="147"/>
      <c r="U163" s="147"/>
      <c r="V163" s="147"/>
      <c r="W163" s="144"/>
      <c r="X163" s="144"/>
    </row>
    <row r="164" spans="2:24" customFormat="1" ht="15.75" customHeight="1" x14ac:dyDescent="0.3">
      <c r="B164" s="144"/>
      <c r="C164" s="144"/>
      <c r="D164" s="144"/>
      <c r="E164" s="144"/>
      <c r="F164" s="144"/>
      <c r="G164" s="144"/>
      <c r="H164" s="144"/>
      <c r="I164" s="145"/>
      <c r="J164" s="145"/>
      <c r="K164" s="145"/>
      <c r="L164" s="146"/>
      <c r="M164" s="146"/>
      <c r="N164" s="147"/>
      <c r="O164" s="147"/>
      <c r="P164" s="147"/>
      <c r="Q164" s="147"/>
      <c r="R164" s="147"/>
      <c r="S164" s="147"/>
      <c r="T164" s="147"/>
      <c r="U164" s="147"/>
      <c r="V164" s="147"/>
      <c r="W164" s="144"/>
      <c r="X164" s="144"/>
    </row>
    <row r="165" spans="2:24" customFormat="1" ht="15.75" customHeight="1" x14ac:dyDescent="0.3">
      <c r="B165" s="144"/>
      <c r="C165" s="144"/>
      <c r="D165" s="144"/>
      <c r="E165" s="144"/>
      <c r="F165" s="144"/>
      <c r="G165" s="144"/>
      <c r="H165" s="144"/>
      <c r="I165" s="145"/>
      <c r="J165" s="145"/>
      <c r="K165" s="145"/>
      <c r="L165" s="146"/>
      <c r="M165" s="146"/>
      <c r="N165" s="147"/>
      <c r="O165" s="147"/>
      <c r="P165" s="147"/>
      <c r="Q165" s="147"/>
      <c r="R165" s="147"/>
      <c r="S165" s="147"/>
      <c r="T165" s="147"/>
      <c r="U165" s="147"/>
      <c r="V165" s="147"/>
      <c r="W165" s="144"/>
      <c r="X165" s="144"/>
    </row>
    <row r="166" spans="2:24" customFormat="1" ht="15.75" customHeight="1" x14ac:dyDescent="0.3">
      <c r="B166" s="144"/>
      <c r="C166" s="144"/>
      <c r="D166" s="144"/>
      <c r="E166" s="144"/>
      <c r="F166" s="144"/>
      <c r="G166" s="144"/>
      <c r="H166" s="144"/>
      <c r="I166" s="145"/>
      <c r="J166" s="145"/>
      <c r="K166" s="145"/>
      <c r="L166" s="146"/>
      <c r="M166" s="146"/>
      <c r="N166" s="147"/>
      <c r="O166" s="147"/>
      <c r="P166" s="147"/>
      <c r="Q166" s="147"/>
      <c r="R166" s="147"/>
      <c r="S166" s="147"/>
      <c r="T166" s="147"/>
      <c r="U166" s="147"/>
      <c r="V166" s="147"/>
      <c r="W166" s="144"/>
      <c r="X166" s="144"/>
    </row>
    <row r="167" spans="2:24" customFormat="1" ht="15.75" customHeight="1" x14ac:dyDescent="0.3">
      <c r="B167" s="144"/>
      <c r="C167" s="144"/>
      <c r="D167" s="144"/>
      <c r="E167" s="144"/>
      <c r="F167" s="144"/>
      <c r="G167" s="144"/>
      <c r="H167" s="144"/>
      <c r="I167" s="145"/>
      <c r="J167" s="145"/>
      <c r="K167" s="145"/>
      <c r="L167" s="146"/>
      <c r="M167" s="146"/>
      <c r="N167" s="147"/>
      <c r="O167" s="147"/>
      <c r="P167" s="147"/>
      <c r="Q167" s="147"/>
      <c r="R167" s="147"/>
      <c r="S167" s="147"/>
      <c r="T167" s="147"/>
      <c r="U167" s="147"/>
      <c r="V167" s="147"/>
      <c r="W167" s="144"/>
      <c r="X167" s="144"/>
    </row>
    <row r="168" spans="2:24" customFormat="1" ht="15.75" customHeight="1" x14ac:dyDescent="0.3">
      <c r="B168" s="144"/>
      <c r="C168" s="144"/>
      <c r="D168" s="144"/>
      <c r="E168" s="144"/>
      <c r="F168" s="144"/>
      <c r="G168" s="144"/>
      <c r="H168" s="144"/>
      <c r="I168" s="145"/>
      <c r="J168" s="145"/>
      <c r="K168" s="145"/>
      <c r="L168" s="146"/>
      <c r="M168" s="146"/>
      <c r="N168" s="147"/>
      <c r="O168" s="147"/>
      <c r="P168" s="147"/>
      <c r="Q168" s="147"/>
      <c r="R168" s="147"/>
      <c r="S168" s="147"/>
      <c r="T168" s="147"/>
      <c r="U168" s="147"/>
      <c r="V168" s="147"/>
      <c r="W168" s="144"/>
      <c r="X168" s="144"/>
    </row>
    <row r="169" spans="2:24" customFormat="1" ht="15.75" customHeight="1" x14ac:dyDescent="0.3">
      <c r="B169" s="144"/>
      <c r="C169" s="144"/>
      <c r="D169" s="144"/>
      <c r="E169" s="144"/>
      <c r="F169" s="144"/>
      <c r="G169" s="144"/>
      <c r="H169" s="144"/>
      <c r="I169" s="145"/>
      <c r="J169" s="145"/>
      <c r="K169" s="145"/>
      <c r="L169" s="146"/>
      <c r="M169" s="146"/>
      <c r="N169" s="147"/>
      <c r="O169" s="147"/>
      <c r="P169" s="147"/>
      <c r="Q169" s="147"/>
      <c r="R169" s="147"/>
      <c r="S169" s="147"/>
      <c r="T169" s="147"/>
      <c r="U169" s="147"/>
      <c r="V169" s="147"/>
      <c r="W169" s="144"/>
      <c r="X169" s="144"/>
    </row>
    <row r="170" spans="2:24" customFormat="1" ht="15.75" customHeight="1" x14ac:dyDescent="0.3">
      <c r="B170" s="144"/>
      <c r="C170" s="144"/>
      <c r="D170" s="144"/>
      <c r="E170" s="144"/>
      <c r="F170" s="144"/>
      <c r="G170" s="144"/>
      <c r="H170" s="144"/>
      <c r="I170" s="145"/>
      <c r="J170" s="145"/>
      <c r="K170" s="145"/>
      <c r="L170" s="146"/>
      <c r="M170" s="146"/>
      <c r="N170" s="147"/>
      <c r="O170" s="147"/>
      <c r="P170" s="147"/>
      <c r="Q170" s="147"/>
      <c r="R170" s="147"/>
      <c r="S170" s="147"/>
      <c r="T170" s="147"/>
      <c r="U170" s="147"/>
      <c r="V170" s="147"/>
      <c r="W170" s="144"/>
      <c r="X170" s="144"/>
    </row>
    <row r="171" spans="2:24" customFormat="1" ht="15.75" customHeight="1" x14ac:dyDescent="0.3">
      <c r="B171" s="144"/>
      <c r="C171" s="144"/>
      <c r="D171" s="144"/>
      <c r="E171" s="144"/>
      <c r="F171" s="144"/>
      <c r="G171" s="144"/>
      <c r="H171" s="144"/>
      <c r="I171" s="145"/>
      <c r="J171" s="145"/>
      <c r="K171" s="145"/>
      <c r="L171" s="146"/>
      <c r="M171" s="146"/>
      <c r="N171" s="147"/>
      <c r="O171" s="147"/>
      <c r="P171" s="147"/>
      <c r="Q171" s="147"/>
      <c r="R171" s="147"/>
      <c r="S171" s="147"/>
      <c r="T171" s="147"/>
      <c r="U171" s="147"/>
      <c r="V171" s="147"/>
      <c r="W171" s="144"/>
      <c r="X171" s="144"/>
    </row>
    <row r="172" spans="2:24" customFormat="1" ht="15.75" customHeight="1" x14ac:dyDescent="0.3">
      <c r="B172" s="144"/>
      <c r="C172" s="144"/>
      <c r="D172" s="144"/>
      <c r="E172" s="144"/>
      <c r="F172" s="144"/>
      <c r="G172" s="144"/>
      <c r="H172" s="144"/>
      <c r="I172" s="145"/>
      <c r="J172" s="145"/>
      <c r="K172" s="145"/>
      <c r="L172" s="146"/>
      <c r="M172" s="146"/>
      <c r="N172" s="147"/>
      <c r="O172" s="147"/>
      <c r="P172" s="147"/>
      <c r="Q172" s="147"/>
      <c r="R172" s="147"/>
      <c r="S172" s="147"/>
      <c r="T172" s="147"/>
      <c r="U172" s="147"/>
      <c r="V172" s="147"/>
      <c r="W172" s="144"/>
      <c r="X172" s="144"/>
    </row>
    <row r="173" spans="2:24" customFormat="1" ht="15.75" customHeight="1" x14ac:dyDescent="0.3">
      <c r="B173" s="144"/>
      <c r="C173" s="144"/>
      <c r="D173" s="144"/>
      <c r="E173" s="144"/>
      <c r="F173" s="144"/>
      <c r="G173" s="144"/>
      <c r="H173" s="144"/>
      <c r="I173" s="145"/>
      <c r="J173" s="145"/>
      <c r="K173" s="145"/>
      <c r="L173" s="146"/>
      <c r="M173" s="146"/>
      <c r="N173" s="147"/>
      <c r="O173" s="147"/>
      <c r="P173" s="147"/>
      <c r="Q173" s="147"/>
      <c r="R173" s="147"/>
      <c r="S173" s="147"/>
      <c r="T173" s="147"/>
      <c r="U173" s="147"/>
      <c r="V173" s="147"/>
      <c r="W173" s="144"/>
      <c r="X173" s="144"/>
    </row>
    <row r="174" spans="2:24" customFormat="1" ht="15.75" customHeight="1" x14ac:dyDescent="0.3">
      <c r="B174" s="144"/>
      <c r="C174" s="144"/>
      <c r="D174" s="144"/>
      <c r="E174" s="144"/>
      <c r="F174" s="144"/>
      <c r="G174" s="144"/>
      <c r="H174" s="144"/>
      <c r="I174" s="145"/>
      <c r="J174" s="145"/>
      <c r="K174" s="145"/>
      <c r="L174" s="146"/>
      <c r="M174" s="146"/>
      <c r="N174" s="147"/>
      <c r="O174" s="147"/>
      <c r="P174" s="147"/>
      <c r="Q174" s="147"/>
      <c r="R174" s="147"/>
      <c r="S174" s="147"/>
      <c r="T174" s="147"/>
      <c r="U174" s="147"/>
      <c r="V174" s="147"/>
      <c r="W174" s="144"/>
      <c r="X174" s="144"/>
    </row>
    <row r="175" spans="2:24" customFormat="1" ht="15.75" customHeight="1" x14ac:dyDescent="0.3">
      <c r="B175" s="144"/>
      <c r="C175" s="144"/>
      <c r="D175" s="144"/>
      <c r="E175" s="144"/>
      <c r="F175" s="144"/>
      <c r="G175" s="144"/>
      <c r="H175" s="144"/>
      <c r="I175" s="145"/>
      <c r="J175" s="145"/>
      <c r="K175" s="145"/>
      <c r="L175" s="146"/>
      <c r="M175" s="146"/>
      <c r="N175" s="147"/>
      <c r="O175" s="147"/>
      <c r="P175" s="147"/>
      <c r="Q175" s="147"/>
      <c r="R175" s="147"/>
      <c r="S175" s="147"/>
      <c r="T175" s="147"/>
      <c r="U175" s="147"/>
      <c r="V175" s="147"/>
      <c r="W175" s="144"/>
      <c r="X175" s="144"/>
    </row>
    <row r="176" spans="2:24" customFormat="1" ht="15.75" customHeight="1" x14ac:dyDescent="0.3">
      <c r="B176" s="144"/>
      <c r="C176" s="144"/>
      <c r="D176" s="144"/>
      <c r="E176" s="144"/>
      <c r="F176" s="144"/>
      <c r="G176" s="144"/>
      <c r="H176" s="144"/>
      <c r="I176" s="145"/>
      <c r="J176" s="145"/>
      <c r="K176" s="145"/>
      <c r="L176" s="146"/>
      <c r="M176" s="146"/>
      <c r="N176" s="147"/>
      <c r="O176" s="147"/>
      <c r="P176" s="147"/>
      <c r="Q176" s="147"/>
      <c r="R176" s="147"/>
      <c r="S176" s="147"/>
      <c r="T176" s="147"/>
      <c r="U176" s="147"/>
      <c r="V176" s="147"/>
      <c r="W176" s="144"/>
      <c r="X176" s="144"/>
    </row>
    <row r="177" spans="2:24" customFormat="1" ht="15.75" customHeight="1" x14ac:dyDescent="0.3">
      <c r="B177" s="144"/>
      <c r="C177" s="144"/>
      <c r="D177" s="144"/>
      <c r="E177" s="144"/>
      <c r="F177" s="144"/>
      <c r="G177" s="144"/>
      <c r="H177" s="144"/>
      <c r="I177" s="145"/>
      <c r="J177" s="145"/>
      <c r="K177" s="145"/>
      <c r="L177" s="146"/>
      <c r="M177" s="146"/>
      <c r="N177" s="147"/>
      <c r="O177" s="147"/>
      <c r="P177" s="147"/>
      <c r="Q177" s="147"/>
      <c r="R177" s="147"/>
      <c r="S177" s="147"/>
      <c r="T177" s="147"/>
      <c r="U177" s="147"/>
      <c r="V177" s="147"/>
      <c r="W177" s="144"/>
      <c r="X177" s="144"/>
    </row>
    <row r="178" spans="2:24" customFormat="1" ht="15.75" customHeight="1" x14ac:dyDescent="0.3">
      <c r="B178" s="144"/>
      <c r="C178" s="144"/>
      <c r="D178" s="144"/>
      <c r="E178" s="144"/>
      <c r="F178" s="144"/>
      <c r="G178" s="144"/>
      <c r="H178" s="144"/>
      <c r="I178" s="145"/>
      <c r="J178" s="145"/>
      <c r="K178" s="145"/>
      <c r="L178" s="146"/>
      <c r="M178" s="146"/>
      <c r="N178" s="147"/>
      <c r="O178" s="147"/>
      <c r="P178" s="147"/>
      <c r="Q178" s="147"/>
      <c r="R178" s="147"/>
      <c r="S178" s="147"/>
      <c r="T178" s="147"/>
      <c r="U178" s="147"/>
      <c r="V178" s="147"/>
      <c r="W178" s="144"/>
      <c r="X178" s="144"/>
    </row>
    <row r="179" spans="2:24" customFormat="1" ht="15.75" customHeight="1" x14ac:dyDescent="0.3">
      <c r="B179" s="144"/>
      <c r="C179" s="144"/>
      <c r="D179" s="144"/>
      <c r="E179" s="144"/>
      <c r="F179" s="144"/>
      <c r="G179" s="144"/>
      <c r="H179" s="144"/>
      <c r="I179" s="145"/>
      <c r="J179" s="145"/>
      <c r="K179" s="145"/>
      <c r="L179" s="146"/>
      <c r="M179" s="146"/>
      <c r="N179" s="147"/>
      <c r="O179" s="147"/>
      <c r="P179" s="147"/>
      <c r="Q179" s="147"/>
      <c r="R179" s="147"/>
      <c r="S179" s="147"/>
      <c r="T179" s="147"/>
      <c r="U179" s="147"/>
      <c r="V179" s="147"/>
      <c r="W179" s="144"/>
      <c r="X179" s="144"/>
    </row>
    <row r="180" spans="2:24" customFormat="1" ht="15.75" customHeight="1" x14ac:dyDescent="0.3">
      <c r="B180" s="144"/>
      <c r="C180" s="144"/>
      <c r="D180" s="144"/>
      <c r="E180" s="144"/>
      <c r="F180" s="144"/>
      <c r="G180" s="144"/>
      <c r="H180" s="144"/>
      <c r="I180" s="145"/>
      <c r="J180" s="145"/>
      <c r="K180" s="145"/>
      <c r="L180" s="146"/>
      <c r="M180" s="146"/>
      <c r="N180" s="147"/>
      <c r="O180" s="147"/>
      <c r="P180" s="147"/>
      <c r="Q180" s="147"/>
      <c r="R180" s="147"/>
      <c r="S180" s="147"/>
      <c r="T180" s="147"/>
      <c r="U180" s="147"/>
      <c r="V180" s="147"/>
      <c r="W180" s="144"/>
      <c r="X180" s="144"/>
    </row>
    <row r="181" spans="2:24" customFormat="1" ht="15.75" customHeight="1" x14ac:dyDescent="0.3">
      <c r="B181" s="144"/>
      <c r="C181" s="144"/>
      <c r="D181" s="144"/>
      <c r="E181" s="144"/>
      <c r="F181" s="144"/>
      <c r="G181" s="144"/>
      <c r="H181" s="144"/>
      <c r="I181" s="145"/>
      <c r="J181" s="145"/>
      <c r="K181" s="145"/>
      <c r="L181" s="146"/>
      <c r="M181" s="146"/>
      <c r="N181" s="147"/>
      <c r="O181" s="147"/>
      <c r="P181" s="147"/>
      <c r="Q181" s="147"/>
      <c r="R181" s="147"/>
      <c r="S181" s="147"/>
      <c r="T181" s="147"/>
      <c r="U181" s="147"/>
      <c r="V181" s="147"/>
      <c r="W181" s="144"/>
      <c r="X181" s="144"/>
    </row>
    <row r="182" spans="2:24" customFormat="1" ht="15.75" customHeight="1" x14ac:dyDescent="0.3">
      <c r="B182" s="144"/>
      <c r="C182" s="144"/>
      <c r="D182" s="144"/>
      <c r="E182" s="144"/>
      <c r="F182" s="144"/>
      <c r="G182" s="144"/>
      <c r="H182" s="144"/>
      <c r="I182" s="145"/>
      <c r="J182" s="145"/>
      <c r="K182" s="145"/>
      <c r="L182" s="146"/>
      <c r="M182" s="146"/>
      <c r="N182" s="147"/>
      <c r="O182" s="147"/>
      <c r="P182" s="147"/>
      <c r="Q182" s="147"/>
      <c r="R182" s="147"/>
      <c r="S182" s="147"/>
      <c r="T182" s="147"/>
      <c r="U182" s="147"/>
      <c r="V182" s="147"/>
      <c r="W182" s="144"/>
      <c r="X182" s="144"/>
    </row>
    <row r="183" spans="2:24" customFormat="1" ht="15.75" customHeight="1" x14ac:dyDescent="0.3">
      <c r="B183" s="144"/>
      <c r="C183" s="144"/>
      <c r="D183" s="144"/>
      <c r="E183" s="144"/>
      <c r="F183" s="144"/>
      <c r="G183" s="144"/>
      <c r="H183" s="144"/>
      <c r="I183" s="145"/>
      <c r="J183" s="145"/>
      <c r="K183" s="145"/>
      <c r="L183" s="146"/>
      <c r="M183" s="146"/>
      <c r="N183" s="147"/>
      <c r="O183" s="147"/>
      <c r="P183" s="147"/>
      <c r="Q183" s="147"/>
      <c r="R183" s="147"/>
      <c r="S183" s="147"/>
      <c r="T183" s="147"/>
      <c r="U183" s="147"/>
      <c r="V183" s="147"/>
      <c r="W183" s="144"/>
      <c r="X183" s="144"/>
    </row>
    <row r="184" spans="2:24" customFormat="1" ht="15.75" customHeight="1" x14ac:dyDescent="0.3">
      <c r="B184" s="144"/>
      <c r="C184" s="144"/>
      <c r="D184" s="144"/>
      <c r="E184" s="144"/>
      <c r="F184" s="144"/>
      <c r="G184" s="144"/>
      <c r="H184" s="144"/>
      <c r="I184" s="145"/>
      <c r="J184" s="145"/>
      <c r="K184" s="145"/>
      <c r="L184" s="146"/>
      <c r="M184" s="146"/>
      <c r="N184" s="147"/>
      <c r="O184" s="147"/>
      <c r="P184" s="147"/>
      <c r="Q184" s="147"/>
      <c r="R184" s="147"/>
      <c r="S184" s="147"/>
      <c r="T184" s="147"/>
      <c r="U184" s="147"/>
      <c r="V184" s="147"/>
      <c r="W184" s="144"/>
      <c r="X184" s="144"/>
    </row>
    <row r="185" spans="2:24" customFormat="1" ht="15.75" customHeight="1" x14ac:dyDescent="0.3">
      <c r="B185" s="144"/>
      <c r="C185" s="144"/>
      <c r="D185" s="144"/>
      <c r="E185" s="144"/>
      <c r="F185" s="144"/>
      <c r="G185" s="144"/>
      <c r="H185" s="144"/>
      <c r="I185" s="145"/>
      <c r="J185" s="145"/>
      <c r="K185" s="145"/>
      <c r="L185" s="146"/>
      <c r="M185" s="146"/>
      <c r="N185" s="147"/>
      <c r="O185" s="147"/>
      <c r="P185" s="147"/>
      <c r="Q185" s="147"/>
      <c r="R185" s="147"/>
      <c r="S185" s="147"/>
      <c r="T185" s="147"/>
      <c r="U185" s="147"/>
      <c r="V185" s="147"/>
      <c r="W185" s="144"/>
      <c r="X185" s="144"/>
    </row>
    <row r="186" spans="2:24" customFormat="1" ht="15.75" customHeight="1" x14ac:dyDescent="0.3">
      <c r="B186" s="144"/>
      <c r="C186" s="144"/>
      <c r="D186" s="144"/>
      <c r="E186" s="144"/>
      <c r="F186" s="144"/>
      <c r="G186" s="144"/>
      <c r="H186" s="144"/>
      <c r="I186" s="145"/>
      <c r="J186" s="145"/>
      <c r="K186" s="145"/>
      <c r="L186" s="146"/>
      <c r="M186" s="146"/>
      <c r="N186" s="147"/>
      <c r="O186" s="147"/>
      <c r="P186" s="147"/>
      <c r="Q186" s="147"/>
      <c r="R186" s="147"/>
      <c r="S186" s="147"/>
      <c r="T186" s="147"/>
      <c r="U186" s="147"/>
      <c r="V186" s="147"/>
      <c r="W186" s="144"/>
      <c r="X186" s="144"/>
    </row>
    <row r="187" spans="2:24" customFormat="1" ht="15.75" customHeight="1" x14ac:dyDescent="0.3">
      <c r="B187" s="144"/>
      <c r="C187" s="144"/>
      <c r="D187" s="144"/>
      <c r="E187" s="144"/>
      <c r="F187" s="144"/>
      <c r="G187" s="144"/>
      <c r="H187" s="144"/>
      <c r="I187" s="145"/>
      <c r="J187" s="145"/>
      <c r="K187" s="145"/>
      <c r="L187" s="146"/>
      <c r="M187" s="146"/>
      <c r="N187" s="147"/>
      <c r="O187" s="147"/>
      <c r="P187" s="147"/>
      <c r="Q187" s="147"/>
      <c r="R187" s="147"/>
      <c r="S187" s="147"/>
      <c r="T187" s="147"/>
      <c r="U187" s="147"/>
      <c r="V187" s="147"/>
      <c r="W187" s="144"/>
      <c r="X187" s="144"/>
    </row>
    <row r="188" spans="2:24" customFormat="1" ht="15.75" customHeight="1" x14ac:dyDescent="0.3">
      <c r="B188" s="144"/>
      <c r="C188" s="144"/>
      <c r="D188" s="144"/>
      <c r="E188" s="144"/>
      <c r="F188" s="144"/>
      <c r="G188" s="144"/>
      <c r="H188" s="144"/>
      <c r="I188" s="145"/>
      <c r="J188" s="145"/>
      <c r="K188" s="145"/>
      <c r="L188" s="146"/>
      <c r="M188" s="146"/>
      <c r="N188" s="147"/>
      <c r="O188" s="147"/>
      <c r="P188" s="147"/>
      <c r="Q188" s="147"/>
      <c r="R188" s="147"/>
      <c r="S188" s="147"/>
      <c r="T188" s="147"/>
      <c r="U188" s="147"/>
      <c r="V188" s="147"/>
      <c r="W188" s="144"/>
      <c r="X188" s="144"/>
    </row>
    <row r="189" spans="2:24" customFormat="1" ht="15.75" customHeight="1" x14ac:dyDescent="0.3">
      <c r="B189" s="144"/>
      <c r="C189" s="144"/>
      <c r="D189" s="144"/>
      <c r="E189" s="144"/>
      <c r="F189" s="144"/>
      <c r="G189" s="144"/>
      <c r="H189" s="144"/>
      <c r="I189" s="145"/>
      <c r="J189" s="145"/>
      <c r="K189" s="145"/>
      <c r="L189" s="146"/>
      <c r="M189" s="146"/>
      <c r="N189" s="147"/>
      <c r="O189" s="147"/>
      <c r="P189" s="147"/>
      <c r="Q189" s="147"/>
      <c r="R189" s="147"/>
      <c r="S189" s="147"/>
      <c r="T189" s="147"/>
      <c r="U189" s="147"/>
      <c r="V189" s="147"/>
      <c r="W189" s="144"/>
      <c r="X189" s="144"/>
    </row>
    <row r="190" spans="2:24" customFormat="1" ht="15.75" customHeight="1" x14ac:dyDescent="0.3">
      <c r="B190" s="144"/>
      <c r="C190" s="144"/>
      <c r="D190" s="144"/>
      <c r="E190" s="144"/>
      <c r="F190" s="144"/>
      <c r="G190" s="144"/>
      <c r="H190" s="144"/>
      <c r="I190" s="145"/>
      <c r="J190" s="145"/>
      <c r="K190" s="145"/>
      <c r="L190" s="146"/>
      <c r="M190" s="146"/>
      <c r="N190" s="147"/>
      <c r="O190" s="147"/>
      <c r="P190" s="147"/>
      <c r="Q190" s="147"/>
      <c r="R190" s="147"/>
      <c r="S190" s="147"/>
      <c r="T190" s="147"/>
      <c r="U190" s="147"/>
      <c r="V190" s="147"/>
      <c r="W190" s="144"/>
      <c r="X190" s="144"/>
    </row>
    <row r="191" spans="2:24" customFormat="1" ht="15.75" customHeight="1" x14ac:dyDescent="0.3">
      <c r="B191" s="144"/>
      <c r="C191" s="144"/>
      <c r="D191" s="144"/>
      <c r="E191" s="144"/>
      <c r="F191" s="144"/>
      <c r="G191" s="144"/>
      <c r="H191" s="144"/>
      <c r="I191" s="145"/>
      <c r="J191" s="145"/>
      <c r="K191" s="145"/>
      <c r="L191" s="146"/>
      <c r="M191" s="146"/>
      <c r="N191" s="147"/>
      <c r="O191" s="147"/>
      <c r="P191" s="147"/>
      <c r="Q191" s="147"/>
      <c r="R191" s="147"/>
      <c r="S191" s="147"/>
      <c r="T191" s="147"/>
      <c r="U191" s="147"/>
      <c r="V191" s="147"/>
      <c r="W191" s="144"/>
      <c r="X191" s="144"/>
    </row>
    <row r="192" spans="2:24" customFormat="1" ht="15.75" customHeight="1" x14ac:dyDescent="0.3">
      <c r="B192" s="144"/>
      <c r="C192" s="144"/>
      <c r="D192" s="144"/>
      <c r="E192" s="144"/>
      <c r="F192" s="144"/>
      <c r="G192" s="144"/>
      <c r="H192" s="144"/>
      <c r="I192" s="145"/>
      <c r="J192" s="145"/>
      <c r="K192" s="145"/>
      <c r="L192" s="146"/>
      <c r="M192" s="146"/>
      <c r="N192" s="147"/>
      <c r="O192" s="147"/>
      <c r="P192" s="147"/>
      <c r="Q192" s="147"/>
      <c r="R192" s="147"/>
      <c r="S192" s="147"/>
      <c r="T192" s="147"/>
      <c r="U192" s="147"/>
      <c r="V192" s="147"/>
      <c r="W192" s="144"/>
      <c r="X192" s="144"/>
    </row>
    <row r="193" spans="2:24" customFormat="1" ht="15.75" customHeight="1" x14ac:dyDescent="0.3">
      <c r="B193" s="144"/>
      <c r="C193" s="144"/>
      <c r="D193" s="144"/>
      <c r="E193" s="144"/>
      <c r="F193" s="144"/>
      <c r="G193" s="144"/>
      <c r="H193" s="144"/>
      <c r="I193" s="145"/>
      <c r="J193" s="145"/>
      <c r="K193" s="145"/>
      <c r="L193" s="146"/>
      <c r="M193" s="146"/>
      <c r="N193" s="147"/>
      <c r="O193" s="147"/>
      <c r="P193" s="147"/>
      <c r="Q193" s="147"/>
      <c r="R193" s="147"/>
      <c r="S193" s="147"/>
      <c r="T193" s="147"/>
      <c r="U193" s="147"/>
      <c r="V193" s="147"/>
      <c r="W193" s="144"/>
      <c r="X193" s="144"/>
    </row>
    <row r="194" spans="2:24" customFormat="1" ht="15.75" customHeight="1" x14ac:dyDescent="0.3">
      <c r="B194" s="144"/>
      <c r="C194" s="144"/>
      <c r="D194" s="144"/>
      <c r="E194" s="144"/>
      <c r="F194" s="144"/>
      <c r="G194" s="144"/>
      <c r="H194" s="144"/>
      <c r="I194" s="145"/>
      <c r="J194" s="145"/>
      <c r="K194" s="145"/>
      <c r="L194" s="146"/>
      <c r="M194" s="146"/>
      <c r="N194" s="147"/>
      <c r="O194" s="147"/>
      <c r="P194" s="147"/>
      <c r="Q194" s="147"/>
      <c r="R194" s="147"/>
      <c r="S194" s="147"/>
      <c r="T194" s="147"/>
      <c r="U194" s="147"/>
      <c r="V194" s="147"/>
      <c r="W194" s="144"/>
      <c r="X194" s="144"/>
    </row>
    <row r="195" spans="2:24" customFormat="1" ht="15.75" customHeight="1" x14ac:dyDescent="0.3">
      <c r="B195" s="144"/>
      <c r="C195" s="144"/>
      <c r="D195" s="144"/>
      <c r="E195" s="144"/>
      <c r="F195" s="144"/>
      <c r="G195" s="144"/>
      <c r="H195" s="144"/>
      <c r="I195" s="145"/>
      <c r="J195" s="145"/>
      <c r="K195" s="145"/>
      <c r="L195" s="146"/>
      <c r="M195" s="146"/>
      <c r="N195" s="147"/>
      <c r="O195" s="147"/>
      <c r="P195" s="147"/>
      <c r="Q195" s="147"/>
      <c r="R195" s="147"/>
      <c r="S195" s="147"/>
      <c r="T195" s="147"/>
      <c r="U195" s="147"/>
      <c r="V195" s="147"/>
      <c r="W195" s="144"/>
      <c r="X195" s="144"/>
    </row>
    <row r="196" spans="2:24" customFormat="1" ht="15.75" customHeight="1" x14ac:dyDescent="0.3">
      <c r="B196" s="144"/>
      <c r="C196" s="144"/>
      <c r="D196" s="144"/>
      <c r="E196" s="144"/>
      <c r="F196" s="144"/>
      <c r="G196" s="144"/>
      <c r="H196" s="144"/>
      <c r="I196" s="145"/>
      <c r="J196" s="145"/>
      <c r="K196" s="145"/>
      <c r="L196" s="146"/>
      <c r="M196" s="146"/>
      <c r="N196" s="147"/>
      <c r="O196" s="147"/>
      <c r="P196" s="147"/>
      <c r="Q196" s="147"/>
      <c r="R196" s="147"/>
      <c r="S196" s="147"/>
      <c r="T196" s="147"/>
      <c r="U196" s="147"/>
      <c r="V196" s="147"/>
      <c r="W196" s="144"/>
      <c r="X196" s="144"/>
    </row>
    <row r="197" spans="2:24" customFormat="1" ht="15.75" customHeight="1" x14ac:dyDescent="0.3">
      <c r="B197" s="144"/>
      <c r="C197" s="144"/>
      <c r="D197" s="144"/>
      <c r="E197" s="144"/>
      <c r="F197" s="144"/>
      <c r="G197" s="144"/>
      <c r="H197" s="144"/>
      <c r="I197" s="145"/>
      <c r="J197" s="145"/>
      <c r="K197" s="145"/>
      <c r="L197" s="146"/>
      <c r="M197" s="146"/>
      <c r="N197" s="147"/>
      <c r="O197" s="147"/>
      <c r="P197" s="147"/>
      <c r="Q197" s="147"/>
      <c r="R197" s="147"/>
      <c r="S197" s="147"/>
      <c r="T197" s="147"/>
      <c r="U197" s="147"/>
      <c r="V197" s="147"/>
      <c r="W197" s="144"/>
      <c r="X197" s="144"/>
    </row>
    <row r="198" spans="2:24" customFormat="1" ht="15.75" customHeight="1" x14ac:dyDescent="0.3">
      <c r="B198" s="144"/>
      <c r="C198" s="144"/>
      <c r="D198" s="144"/>
      <c r="E198" s="144"/>
      <c r="F198" s="144"/>
      <c r="G198" s="144"/>
      <c r="H198" s="144"/>
      <c r="I198" s="145"/>
      <c r="J198" s="145"/>
      <c r="K198" s="145"/>
      <c r="L198" s="146"/>
      <c r="M198" s="146"/>
      <c r="N198" s="147"/>
      <c r="O198" s="147"/>
      <c r="P198" s="147"/>
      <c r="Q198" s="147"/>
      <c r="R198" s="147"/>
      <c r="S198" s="147"/>
      <c r="T198" s="147"/>
      <c r="U198" s="147"/>
      <c r="V198" s="147"/>
      <c r="W198" s="144"/>
      <c r="X198" s="144"/>
    </row>
    <row r="199" spans="2:24" customFormat="1" ht="15.75" customHeight="1" x14ac:dyDescent="0.3">
      <c r="B199" s="144"/>
      <c r="C199" s="144"/>
      <c r="D199" s="144"/>
      <c r="E199" s="144"/>
      <c r="F199" s="144"/>
      <c r="G199" s="144"/>
      <c r="H199" s="144"/>
      <c r="I199" s="145"/>
      <c r="J199" s="145"/>
      <c r="K199" s="145"/>
      <c r="L199" s="146"/>
      <c r="M199" s="146"/>
      <c r="N199" s="147"/>
      <c r="O199" s="147"/>
      <c r="P199" s="147"/>
      <c r="Q199" s="147"/>
      <c r="R199" s="147"/>
      <c r="S199" s="147"/>
      <c r="T199" s="147"/>
      <c r="U199" s="147"/>
      <c r="V199" s="147"/>
      <c r="W199" s="144"/>
      <c r="X199" s="144"/>
    </row>
    <row r="200" spans="2:24" customFormat="1" ht="15.75" customHeight="1" x14ac:dyDescent="0.3">
      <c r="B200" s="144"/>
      <c r="C200" s="144"/>
      <c r="D200" s="144"/>
      <c r="E200" s="144"/>
      <c r="F200" s="144"/>
      <c r="G200" s="144"/>
      <c r="H200" s="144"/>
      <c r="I200" s="145"/>
      <c r="J200" s="145"/>
      <c r="K200" s="145"/>
      <c r="L200" s="146"/>
      <c r="M200" s="146"/>
      <c r="N200" s="147"/>
      <c r="O200" s="147"/>
      <c r="P200" s="147"/>
      <c r="Q200" s="147"/>
      <c r="R200" s="147"/>
      <c r="S200" s="147"/>
      <c r="T200" s="147"/>
      <c r="U200" s="147"/>
      <c r="V200" s="147"/>
      <c r="W200" s="144"/>
      <c r="X200" s="144"/>
    </row>
    <row r="201" spans="2:24" customFormat="1" ht="15.75" customHeight="1" x14ac:dyDescent="0.3">
      <c r="B201" s="144"/>
      <c r="C201" s="144"/>
      <c r="D201" s="144"/>
      <c r="E201" s="144"/>
      <c r="F201" s="144"/>
      <c r="G201" s="144"/>
      <c r="H201" s="144"/>
      <c r="I201" s="145"/>
      <c r="J201" s="145"/>
      <c r="K201" s="145"/>
      <c r="L201" s="146"/>
      <c r="M201" s="146"/>
      <c r="N201" s="147"/>
      <c r="O201" s="147"/>
      <c r="P201" s="147"/>
      <c r="Q201" s="147"/>
      <c r="R201" s="147"/>
      <c r="S201" s="147"/>
      <c r="T201" s="147"/>
      <c r="U201" s="147"/>
      <c r="V201" s="147"/>
      <c r="W201" s="144"/>
      <c r="X201" s="144"/>
    </row>
    <row r="202" spans="2:24" customFormat="1" ht="15.75" customHeight="1" x14ac:dyDescent="0.3">
      <c r="B202" s="144"/>
      <c r="C202" s="144"/>
      <c r="D202" s="144"/>
      <c r="E202" s="144"/>
      <c r="F202" s="144"/>
      <c r="G202" s="144"/>
      <c r="H202" s="144"/>
      <c r="I202" s="145"/>
      <c r="J202" s="145"/>
      <c r="K202" s="145"/>
      <c r="L202" s="146"/>
      <c r="M202" s="146"/>
      <c r="N202" s="147"/>
      <c r="O202" s="147"/>
      <c r="P202" s="147"/>
      <c r="Q202" s="147"/>
      <c r="R202" s="147"/>
      <c r="S202" s="147"/>
      <c r="T202" s="147"/>
      <c r="U202" s="147"/>
      <c r="V202" s="147"/>
      <c r="W202" s="144"/>
      <c r="X202" s="144"/>
    </row>
    <row r="203" spans="2:24" customFormat="1" ht="15.75" customHeight="1" x14ac:dyDescent="0.3">
      <c r="B203" s="144"/>
      <c r="C203" s="144"/>
      <c r="D203" s="144"/>
      <c r="E203" s="144"/>
      <c r="F203" s="144"/>
      <c r="G203" s="144"/>
      <c r="H203" s="144"/>
      <c r="I203" s="145"/>
      <c r="J203" s="145"/>
      <c r="K203" s="145"/>
      <c r="L203" s="146"/>
      <c r="M203" s="146"/>
      <c r="N203" s="147"/>
      <c r="O203" s="147"/>
      <c r="P203" s="147"/>
      <c r="Q203" s="147"/>
      <c r="R203" s="147"/>
      <c r="S203" s="147"/>
      <c r="T203" s="147"/>
      <c r="U203" s="147"/>
      <c r="V203" s="147"/>
      <c r="W203" s="144"/>
      <c r="X203" s="144"/>
    </row>
    <row r="204" spans="2:24" customFormat="1" ht="15.75" customHeight="1" x14ac:dyDescent="0.3">
      <c r="B204" s="144"/>
      <c r="C204" s="144"/>
      <c r="D204" s="144"/>
      <c r="E204" s="144"/>
      <c r="F204" s="144"/>
      <c r="G204" s="144"/>
      <c r="H204" s="144"/>
      <c r="I204" s="145"/>
      <c r="J204" s="145"/>
      <c r="K204" s="145"/>
      <c r="L204" s="146"/>
      <c r="M204" s="146"/>
      <c r="N204" s="147"/>
      <c r="O204" s="147"/>
      <c r="P204" s="147"/>
      <c r="Q204" s="147"/>
      <c r="R204" s="147"/>
      <c r="S204" s="147"/>
      <c r="T204" s="147"/>
      <c r="U204" s="147"/>
      <c r="V204" s="147"/>
      <c r="W204" s="144"/>
      <c r="X204" s="144"/>
    </row>
    <row r="205" spans="2:24" customFormat="1" ht="15.75" customHeight="1" x14ac:dyDescent="0.3">
      <c r="B205" s="144"/>
      <c r="C205" s="144"/>
      <c r="D205" s="144"/>
      <c r="E205" s="144"/>
      <c r="F205" s="144"/>
      <c r="G205" s="144"/>
      <c r="H205" s="144"/>
      <c r="I205" s="145"/>
      <c r="J205" s="145"/>
      <c r="K205" s="145"/>
      <c r="L205" s="146"/>
      <c r="M205" s="146"/>
      <c r="N205" s="147"/>
      <c r="O205" s="147"/>
      <c r="P205" s="147"/>
      <c r="Q205" s="147"/>
      <c r="R205" s="147"/>
      <c r="S205" s="147"/>
      <c r="T205" s="147"/>
      <c r="U205" s="147"/>
      <c r="V205" s="147"/>
      <c r="W205" s="144"/>
      <c r="X205" s="144"/>
    </row>
    <row r="206" spans="2:24" customFormat="1" ht="15.75" customHeight="1" x14ac:dyDescent="0.3">
      <c r="B206" s="144"/>
      <c r="C206" s="144"/>
      <c r="D206" s="144"/>
      <c r="E206" s="144"/>
      <c r="F206" s="144"/>
      <c r="G206" s="144"/>
      <c r="H206" s="144"/>
      <c r="I206" s="145"/>
      <c r="J206" s="145"/>
      <c r="K206" s="145"/>
      <c r="L206" s="146"/>
      <c r="M206" s="146"/>
      <c r="N206" s="147"/>
      <c r="O206" s="147"/>
      <c r="P206" s="147"/>
      <c r="Q206" s="147"/>
      <c r="R206" s="147"/>
      <c r="S206" s="147"/>
      <c r="T206" s="147"/>
      <c r="U206" s="147"/>
      <c r="V206" s="147"/>
      <c r="W206" s="144"/>
      <c r="X206" s="144"/>
    </row>
    <row r="207" spans="2:24" customFormat="1" ht="15.75" customHeight="1" x14ac:dyDescent="0.3">
      <c r="B207" s="144"/>
      <c r="C207" s="144"/>
      <c r="D207" s="144"/>
      <c r="E207" s="144"/>
      <c r="F207" s="144"/>
      <c r="G207" s="144"/>
      <c r="H207" s="144"/>
      <c r="I207" s="145"/>
      <c r="J207" s="145"/>
      <c r="K207" s="145"/>
      <c r="L207" s="146"/>
      <c r="M207" s="146"/>
      <c r="N207" s="147"/>
      <c r="O207" s="147"/>
      <c r="P207" s="147"/>
      <c r="Q207" s="147"/>
      <c r="R207" s="147"/>
      <c r="S207" s="147"/>
      <c r="T207" s="147"/>
      <c r="U207" s="147"/>
      <c r="V207" s="147"/>
      <c r="W207" s="144"/>
      <c r="X207" s="144"/>
    </row>
    <row r="208" spans="2:24" customFormat="1" ht="15.75" customHeight="1" x14ac:dyDescent="0.3">
      <c r="B208" s="144"/>
      <c r="C208" s="144"/>
      <c r="D208" s="144"/>
      <c r="E208" s="144"/>
      <c r="F208" s="144"/>
      <c r="G208" s="144"/>
      <c r="H208" s="144"/>
      <c r="I208" s="145"/>
      <c r="J208" s="145"/>
      <c r="K208" s="145"/>
      <c r="L208" s="146"/>
      <c r="M208" s="146"/>
      <c r="N208" s="147"/>
      <c r="O208" s="147"/>
      <c r="P208" s="147"/>
      <c r="Q208" s="147"/>
      <c r="R208" s="147"/>
      <c r="S208" s="147"/>
      <c r="T208" s="147"/>
      <c r="U208" s="147"/>
      <c r="V208" s="147"/>
      <c r="W208" s="144"/>
      <c r="X208" s="144"/>
    </row>
    <row r="209" spans="2:24" customFormat="1" ht="15.75" customHeight="1" x14ac:dyDescent="0.3">
      <c r="B209" s="144"/>
      <c r="C209" s="144"/>
      <c r="D209" s="144"/>
      <c r="E209" s="144"/>
      <c r="F209" s="144"/>
      <c r="G209" s="144"/>
      <c r="H209" s="144"/>
      <c r="I209" s="145"/>
      <c r="J209" s="145"/>
      <c r="K209" s="145"/>
      <c r="L209" s="146"/>
      <c r="M209" s="146"/>
      <c r="N209" s="147"/>
      <c r="O209" s="147"/>
      <c r="P209" s="147"/>
      <c r="Q209" s="147"/>
      <c r="R209" s="147"/>
      <c r="S209" s="147"/>
      <c r="T209" s="147"/>
      <c r="U209" s="147"/>
      <c r="V209" s="147"/>
      <c r="W209" s="144"/>
      <c r="X209" s="144"/>
    </row>
    <row r="210" spans="2:24" customFormat="1" ht="15.75" customHeight="1" x14ac:dyDescent="0.3">
      <c r="B210" s="144"/>
      <c r="C210" s="144"/>
      <c r="D210" s="144"/>
      <c r="E210" s="144"/>
      <c r="F210" s="144"/>
      <c r="G210" s="144"/>
      <c r="H210" s="144"/>
      <c r="I210" s="145"/>
      <c r="J210" s="145"/>
      <c r="K210" s="145"/>
      <c r="L210" s="146"/>
      <c r="M210" s="146"/>
      <c r="N210" s="147"/>
      <c r="O210" s="147"/>
      <c r="P210" s="147"/>
      <c r="Q210" s="147"/>
      <c r="R210" s="147"/>
      <c r="S210" s="147"/>
      <c r="T210" s="147"/>
      <c r="U210" s="147"/>
      <c r="V210" s="147"/>
      <c r="W210" s="144"/>
      <c r="X210" s="144"/>
    </row>
    <row r="211" spans="2:24" customFormat="1" ht="15.75" customHeight="1" x14ac:dyDescent="0.3">
      <c r="B211" s="144"/>
      <c r="C211" s="144"/>
      <c r="D211" s="144"/>
      <c r="E211" s="144"/>
      <c r="F211" s="144"/>
      <c r="G211" s="144"/>
      <c r="H211" s="144"/>
      <c r="I211" s="145"/>
      <c r="J211" s="145"/>
      <c r="K211" s="145"/>
      <c r="L211" s="146"/>
      <c r="M211" s="146"/>
      <c r="N211" s="147"/>
      <c r="O211" s="147"/>
      <c r="P211" s="147"/>
      <c r="Q211" s="147"/>
      <c r="R211" s="147"/>
      <c r="S211" s="147"/>
      <c r="T211" s="147"/>
      <c r="U211" s="147"/>
      <c r="V211" s="147"/>
      <c r="W211" s="144"/>
      <c r="X211" s="144"/>
    </row>
    <row r="212" spans="2:24" customFormat="1" ht="15.75" customHeight="1" x14ac:dyDescent="0.3">
      <c r="B212" s="144"/>
      <c r="C212" s="144"/>
      <c r="D212" s="144"/>
      <c r="E212" s="144"/>
      <c r="F212" s="144"/>
      <c r="G212" s="144"/>
      <c r="H212" s="144"/>
      <c r="I212" s="145"/>
      <c r="J212" s="145"/>
      <c r="K212" s="145"/>
      <c r="L212" s="146"/>
      <c r="M212" s="146"/>
      <c r="N212" s="147"/>
      <c r="O212" s="147"/>
      <c r="P212" s="147"/>
      <c r="Q212" s="147"/>
      <c r="R212" s="147"/>
      <c r="S212" s="147"/>
      <c r="T212" s="147"/>
      <c r="U212" s="147"/>
      <c r="V212" s="147"/>
      <c r="W212" s="144"/>
      <c r="X212" s="144"/>
    </row>
    <row r="213" spans="2:24" customFormat="1" ht="15.75" customHeight="1" x14ac:dyDescent="0.3">
      <c r="B213" s="144"/>
      <c r="C213" s="144"/>
      <c r="D213" s="144"/>
      <c r="E213" s="144"/>
      <c r="F213" s="144"/>
      <c r="G213" s="144"/>
      <c r="H213" s="144"/>
      <c r="I213" s="145"/>
      <c r="J213" s="145"/>
      <c r="K213" s="145"/>
      <c r="L213" s="146"/>
      <c r="M213" s="146"/>
      <c r="N213" s="147"/>
      <c r="O213" s="147"/>
      <c r="P213" s="147"/>
      <c r="Q213" s="147"/>
      <c r="R213" s="147"/>
      <c r="S213" s="147"/>
      <c r="T213" s="147"/>
      <c r="U213" s="147"/>
      <c r="V213" s="147"/>
      <c r="W213" s="144"/>
      <c r="X213" s="144"/>
    </row>
    <row r="214" spans="2:24" customFormat="1" ht="15.75" customHeight="1" x14ac:dyDescent="0.3">
      <c r="B214" s="144"/>
      <c r="C214" s="144"/>
      <c r="D214" s="144"/>
      <c r="E214" s="144"/>
      <c r="F214" s="144"/>
      <c r="G214" s="144"/>
      <c r="H214" s="144"/>
      <c r="I214" s="145"/>
      <c r="J214" s="145"/>
      <c r="K214" s="145"/>
      <c r="L214" s="146"/>
      <c r="M214" s="146"/>
      <c r="N214" s="147"/>
      <c r="O214" s="147"/>
      <c r="P214" s="147"/>
      <c r="Q214" s="147"/>
      <c r="R214" s="147"/>
      <c r="S214" s="147"/>
      <c r="T214" s="147"/>
      <c r="U214" s="147"/>
      <c r="V214" s="147"/>
      <c r="W214" s="144"/>
      <c r="X214" s="144"/>
    </row>
    <row r="215" spans="2:24" customFormat="1" ht="15.75" customHeight="1" x14ac:dyDescent="0.3">
      <c r="B215" s="144"/>
      <c r="C215" s="144"/>
      <c r="D215" s="144"/>
      <c r="E215" s="144"/>
      <c r="F215" s="144"/>
      <c r="G215" s="144"/>
      <c r="H215" s="144"/>
      <c r="I215" s="145"/>
      <c r="J215" s="145"/>
      <c r="K215" s="145"/>
      <c r="L215" s="146"/>
      <c r="M215" s="146"/>
      <c r="N215" s="147"/>
      <c r="O215" s="147"/>
      <c r="P215" s="147"/>
      <c r="Q215" s="147"/>
      <c r="R215" s="147"/>
      <c r="S215" s="147"/>
      <c r="T215" s="147"/>
      <c r="U215" s="147"/>
      <c r="V215" s="147"/>
      <c r="W215" s="144"/>
      <c r="X215" s="144"/>
    </row>
    <row r="216" spans="2:24" customFormat="1" ht="15.75" customHeight="1" x14ac:dyDescent="0.3">
      <c r="B216" s="144"/>
      <c r="C216" s="144"/>
      <c r="D216" s="144"/>
      <c r="E216" s="144"/>
      <c r="F216" s="144"/>
      <c r="G216" s="144"/>
      <c r="H216" s="144"/>
      <c r="I216" s="145"/>
      <c r="J216" s="145"/>
      <c r="K216" s="145"/>
      <c r="L216" s="146"/>
      <c r="M216" s="146"/>
      <c r="N216" s="147"/>
      <c r="O216" s="147"/>
      <c r="P216" s="147"/>
      <c r="Q216" s="147"/>
      <c r="R216" s="147"/>
      <c r="S216" s="147"/>
      <c r="T216" s="147"/>
      <c r="U216" s="147"/>
      <c r="V216" s="147"/>
      <c r="W216" s="144"/>
      <c r="X216" s="144"/>
    </row>
    <row r="217" spans="2:24" customFormat="1" ht="15.75" customHeight="1" x14ac:dyDescent="0.3">
      <c r="B217" s="144"/>
      <c r="C217" s="144"/>
      <c r="D217" s="144"/>
      <c r="E217" s="144"/>
      <c r="F217" s="144"/>
      <c r="G217" s="144"/>
      <c r="H217" s="144"/>
      <c r="I217" s="145"/>
      <c r="J217" s="145"/>
      <c r="K217" s="145"/>
      <c r="L217" s="146"/>
      <c r="M217" s="146"/>
      <c r="N217" s="147"/>
      <c r="O217" s="147"/>
      <c r="P217" s="147"/>
      <c r="Q217" s="147"/>
      <c r="R217" s="147"/>
      <c r="S217" s="147"/>
      <c r="T217" s="147"/>
      <c r="U217" s="147"/>
      <c r="V217" s="147"/>
      <c r="W217" s="144"/>
      <c r="X217" s="144"/>
    </row>
    <row r="218" spans="2:24" customFormat="1" ht="15.75" customHeight="1" x14ac:dyDescent="0.3">
      <c r="B218" s="144"/>
      <c r="C218" s="144"/>
      <c r="D218" s="144"/>
      <c r="E218" s="144"/>
      <c r="F218" s="144"/>
      <c r="G218" s="144"/>
      <c r="H218" s="144"/>
      <c r="I218" s="145"/>
      <c r="J218" s="145"/>
      <c r="K218" s="145"/>
      <c r="L218" s="146"/>
      <c r="M218" s="146"/>
      <c r="N218" s="147"/>
      <c r="O218" s="147"/>
      <c r="P218" s="147"/>
      <c r="Q218" s="147"/>
      <c r="R218" s="147"/>
      <c r="S218" s="147"/>
      <c r="T218" s="147"/>
      <c r="U218" s="147"/>
      <c r="V218" s="147"/>
      <c r="W218" s="144"/>
      <c r="X218" s="144"/>
    </row>
    <row r="219" spans="2:24" customFormat="1" ht="15.75" customHeight="1" x14ac:dyDescent="0.3">
      <c r="B219" s="144"/>
      <c r="C219" s="144"/>
      <c r="D219" s="144"/>
      <c r="E219" s="144"/>
      <c r="F219" s="144"/>
      <c r="G219" s="144"/>
      <c r="H219" s="144"/>
      <c r="I219" s="145"/>
      <c r="J219" s="145"/>
      <c r="K219" s="145"/>
      <c r="L219" s="146"/>
      <c r="M219" s="146"/>
      <c r="N219" s="147"/>
      <c r="O219" s="147"/>
      <c r="P219" s="147"/>
      <c r="Q219" s="147"/>
      <c r="R219" s="147"/>
      <c r="S219" s="147"/>
      <c r="T219" s="147"/>
      <c r="U219" s="147"/>
      <c r="V219" s="147"/>
      <c r="W219" s="144"/>
      <c r="X219" s="144"/>
    </row>
    <row r="220" spans="2:24" customFormat="1" ht="15.75" customHeight="1" x14ac:dyDescent="0.3">
      <c r="B220" s="144"/>
      <c r="C220" s="144"/>
      <c r="D220" s="144"/>
      <c r="E220" s="144"/>
      <c r="F220" s="144"/>
      <c r="G220" s="144"/>
      <c r="H220" s="144"/>
      <c r="I220" s="145"/>
      <c r="J220" s="145"/>
      <c r="K220" s="145"/>
      <c r="L220" s="146"/>
      <c r="M220" s="146"/>
      <c r="N220" s="147"/>
      <c r="O220" s="147"/>
      <c r="P220" s="147"/>
      <c r="Q220" s="147"/>
      <c r="R220" s="147"/>
      <c r="S220" s="147"/>
      <c r="T220" s="147"/>
      <c r="U220" s="147"/>
      <c r="V220" s="147"/>
      <c r="W220" s="144"/>
      <c r="X220" s="144"/>
    </row>
    <row r="221" spans="2:24" customFormat="1" ht="15.75" customHeight="1" x14ac:dyDescent="0.3">
      <c r="B221" s="144"/>
      <c r="C221" s="144"/>
      <c r="D221" s="144"/>
      <c r="E221" s="144"/>
      <c r="F221" s="144"/>
      <c r="G221" s="144"/>
      <c r="H221" s="144"/>
      <c r="I221" s="145"/>
      <c r="J221" s="145"/>
      <c r="K221" s="145"/>
      <c r="L221" s="146"/>
      <c r="M221" s="146"/>
      <c r="N221" s="147"/>
      <c r="O221" s="147"/>
      <c r="P221" s="147"/>
      <c r="Q221" s="147"/>
      <c r="R221" s="147"/>
      <c r="S221" s="147"/>
      <c r="T221" s="147"/>
      <c r="U221" s="147"/>
      <c r="V221" s="147"/>
      <c r="W221" s="144"/>
      <c r="X221" s="144"/>
    </row>
    <row r="222" spans="2:24" customFormat="1" ht="15.75" customHeight="1" x14ac:dyDescent="0.3">
      <c r="B222" s="144"/>
      <c r="C222" s="144"/>
      <c r="D222" s="144"/>
      <c r="E222" s="144"/>
      <c r="F222" s="144"/>
      <c r="G222" s="144"/>
      <c r="H222" s="144"/>
      <c r="I222" s="145"/>
      <c r="J222" s="145"/>
      <c r="K222" s="145"/>
      <c r="L222" s="146"/>
      <c r="M222" s="146"/>
      <c r="N222" s="147"/>
      <c r="O222" s="147"/>
      <c r="P222" s="147"/>
      <c r="Q222" s="147"/>
      <c r="R222" s="147"/>
      <c r="S222" s="147"/>
      <c r="T222" s="147"/>
      <c r="U222" s="147"/>
      <c r="V222" s="147"/>
      <c r="W222" s="144"/>
      <c r="X222" s="144"/>
    </row>
    <row r="223" spans="2:24" customFormat="1" ht="15.75" customHeight="1" x14ac:dyDescent="0.3">
      <c r="B223" s="144"/>
      <c r="C223" s="144"/>
      <c r="D223" s="144"/>
      <c r="E223" s="144"/>
      <c r="F223" s="144"/>
      <c r="G223" s="144"/>
      <c r="H223" s="144"/>
      <c r="I223" s="145"/>
      <c r="J223" s="145"/>
      <c r="K223" s="145"/>
      <c r="L223" s="146"/>
      <c r="M223" s="146"/>
      <c r="N223" s="147"/>
      <c r="O223" s="147"/>
      <c r="P223" s="147"/>
      <c r="Q223" s="147"/>
      <c r="R223" s="147"/>
      <c r="S223" s="147"/>
      <c r="T223" s="147"/>
      <c r="U223" s="147"/>
      <c r="V223" s="147"/>
      <c r="W223" s="144"/>
      <c r="X223" s="144"/>
    </row>
    <row r="224" spans="2:24" customFormat="1" ht="15.75" customHeight="1" x14ac:dyDescent="0.3">
      <c r="B224" s="144"/>
      <c r="C224" s="144"/>
      <c r="D224" s="144"/>
      <c r="E224" s="144"/>
      <c r="F224" s="144"/>
      <c r="G224" s="144"/>
      <c r="H224" s="144"/>
      <c r="I224" s="145"/>
      <c r="J224" s="145"/>
      <c r="K224" s="145"/>
      <c r="L224" s="146"/>
      <c r="M224" s="146"/>
      <c r="N224" s="147"/>
      <c r="O224" s="147"/>
      <c r="P224" s="147"/>
      <c r="Q224" s="147"/>
      <c r="R224" s="147"/>
      <c r="S224" s="147"/>
      <c r="T224" s="147"/>
      <c r="U224" s="147"/>
      <c r="V224" s="147"/>
      <c r="W224" s="144"/>
      <c r="X224" s="144"/>
    </row>
    <row r="225" spans="2:24" customFormat="1" ht="15.75" customHeight="1" x14ac:dyDescent="0.3">
      <c r="B225" s="144"/>
      <c r="C225" s="144"/>
      <c r="D225" s="144"/>
      <c r="E225" s="144"/>
      <c r="F225" s="144"/>
      <c r="G225" s="144"/>
      <c r="H225" s="144"/>
      <c r="I225" s="145"/>
      <c r="J225" s="145"/>
      <c r="K225" s="145"/>
      <c r="L225" s="146"/>
      <c r="M225" s="146"/>
      <c r="N225" s="147"/>
      <c r="O225" s="147"/>
      <c r="P225" s="147"/>
      <c r="Q225" s="147"/>
      <c r="R225" s="147"/>
      <c r="S225" s="147"/>
      <c r="T225" s="147"/>
      <c r="U225" s="147"/>
      <c r="V225" s="147"/>
      <c r="W225" s="144"/>
      <c r="X225" s="144"/>
    </row>
    <row r="226" spans="2:24" customFormat="1" ht="15.75" customHeight="1" x14ac:dyDescent="0.3">
      <c r="B226" s="144"/>
      <c r="C226" s="144"/>
      <c r="D226" s="144"/>
      <c r="E226" s="144"/>
      <c r="F226" s="144"/>
      <c r="G226" s="144"/>
      <c r="H226" s="144"/>
      <c r="I226" s="145"/>
      <c r="J226" s="145"/>
      <c r="K226" s="145"/>
      <c r="L226" s="146"/>
      <c r="M226" s="146"/>
      <c r="N226" s="147"/>
      <c r="O226" s="147"/>
      <c r="P226" s="147"/>
      <c r="Q226" s="147"/>
      <c r="R226" s="147"/>
      <c r="S226" s="147"/>
      <c r="T226" s="147"/>
      <c r="U226" s="147"/>
      <c r="V226" s="147"/>
      <c r="W226" s="144"/>
      <c r="X226" s="144"/>
    </row>
    <row r="227" spans="2:24" customFormat="1" ht="15.75" customHeight="1" x14ac:dyDescent="0.3">
      <c r="B227" s="144"/>
      <c r="C227" s="144"/>
      <c r="D227" s="144"/>
      <c r="E227" s="144"/>
      <c r="F227" s="144"/>
      <c r="G227" s="144"/>
      <c r="H227" s="144"/>
      <c r="I227" s="145"/>
      <c r="J227" s="145"/>
      <c r="K227" s="145"/>
      <c r="L227" s="146"/>
      <c r="M227" s="146"/>
      <c r="N227" s="147"/>
      <c r="O227" s="147"/>
      <c r="P227" s="147"/>
      <c r="Q227" s="147"/>
      <c r="R227" s="147"/>
      <c r="S227" s="147"/>
      <c r="T227" s="147"/>
      <c r="U227" s="147"/>
      <c r="V227" s="147"/>
      <c r="W227" s="144"/>
      <c r="X227" s="144"/>
    </row>
    <row r="228" spans="2:24" customFormat="1" ht="15.75" customHeight="1" x14ac:dyDescent="0.3">
      <c r="B228" s="144"/>
      <c r="C228" s="144"/>
      <c r="D228" s="144"/>
      <c r="E228" s="144"/>
      <c r="F228" s="144"/>
      <c r="G228" s="144"/>
      <c r="H228" s="144"/>
      <c r="I228" s="145"/>
      <c r="J228" s="145"/>
      <c r="K228" s="145"/>
      <c r="L228" s="146"/>
      <c r="M228" s="146"/>
      <c r="N228" s="147"/>
      <c r="O228" s="147"/>
      <c r="P228" s="147"/>
      <c r="Q228" s="147"/>
      <c r="R228" s="147"/>
      <c r="S228" s="147"/>
      <c r="T228" s="147"/>
      <c r="U228" s="147"/>
      <c r="V228" s="147"/>
      <c r="W228" s="144"/>
      <c r="X228" s="144"/>
    </row>
    <row r="229" spans="2:24" customFormat="1" ht="15.75" customHeight="1" x14ac:dyDescent="0.3">
      <c r="B229" s="144"/>
      <c r="C229" s="144"/>
      <c r="D229" s="144"/>
      <c r="E229" s="144"/>
      <c r="F229" s="144"/>
      <c r="G229" s="144"/>
      <c r="H229" s="144"/>
      <c r="I229" s="145"/>
      <c r="J229" s="145"/>
      <c r="K229" s="145"/>
      <c r="L229" s="146"/>
      <c r="M229" s="146"/>
      <c r="N229" s="147"/>
      <c r="O229" s="147"/>
      <c r="P229" s="147"/>
      <c r="Q229" s="147"/>
      <c r="R229" s="147"/>
      <c r="S229" s="147"/>
      <c r="T229" s="147"/>
      <c r="U229" s="147"/>
      <c r="V229" s="147"/>
      <c r="W229" s="144"/>
      <c r="X229" s="144"/>
    </row>
    <row r="230" spans="2:24" customFormat="1" ht="15.75" customHeight="1" x14ac:dyDescent="0.3">
      <c r="B230" s="144"/>
      <c r="C230" s="144"/>
      <c r="D230" s="144"/>
      <c r="E230" s="144"/>
      <c r="F230" s="144"/>
      <c r="G230" s="144"/>
      <c r="H230" s="144"/>
      <c r="I230" s="145"/>
      <c r="J230" s="145"/>
      <c r="K230" s="145"/>
      <c r="L230" s="146"/>
      <c r="M230" s="146"/>
      <c r="N230" s="147"/>
      <c r="O230" s="147"/>
      <c r="P230" s="147"/>
      <c r="Q230" s="147"/>
      <c r="R230" s="147"/>
      <c r="S230" s="147"/>
      <c r="T230" s="147"/>
      <c r="U230" s="147"/>
      <c r="V230" s="147"/>
      <c r="W230" s="144"/>
      <c r="X230" s="144"/>
    </row>
    <row r="231" spans="2:24" customFormat="1" ht="15.75" customHeight="1" x14ac:dyDescent="0.3">
      <c r="B231" s="144"/>
      <c r="C231" s="144"/>
      <c r="D231" s="144"/>
      <c r="E231" s="144"/>
      <c r="F231" s="144"/>
      <c r="G231" s="144"/>
      <c r="H231" s="144"/>
      <c r="I231" s="145"/>
      <c r="J231" s="145"/>
      <c r="K231" s="145"/>
      <c r="L231" s="146"/>
      <c r="M231" s="146"/>
      <c r="N231" s="147"/>
      <c r="O231" s="147"/>
      <c r="P231" s="147"/>
      <c r="Q231" s="147"/>
      <c r="R231" s="147"/>
      <c r="S231" s="147"/>
      <c r="T231" s="147"/>
      <c r="U231" s="147"/>
      <c r="V231" s="147"/>
      <c r="W231" s="144"/>
      <c r="X231" s="144"/>
    </row>
    <row r="232" spans="2:24" customFormat="1" ht="15.75" customHeight="1" x14ac:dyDescent="0.3">
      <c r="B232" s="144"/>
      <c r="C232" s="144"/>
      <c r="D232" s="144"/>
      <c r="E232" s="144"/>
      <c r="F232" s="144"/>
      <c r="G232" s="144"/>
      <c r="H232" s="144"/>
      <c r="I232" s="145"/>
      <c r="J232" s="145"/>
      <c r="K232" s="145"/>
      <c r="L232" s="146"/>
      <c r="M232" s="146"/>
      <c r="N232" s="147"/>
      <c r="O232" s="147"/>
      <c r="P232" s="147"/>
      <c r="Q232" s="147"/>
      <c r="R232" s="147"/>
      <c r="S232" s="147"/>
      <c r="T232" s="147"/>
      <c r="U232" s="147"/>
      <c r="V232" s="147"/>
      <c r="W232" s="144"/>
      <c r="X232" s="144"/>
    </row>
    <row r="233" spans="2:24" customFormat="1" ht="15.75" customHeight="1" x14ac:dyDescent="0.3">
      <c r="B233" s="144"/>
      <c r="C233" s="144"/>
      <c r="D233" s="144"/>
      <c r="E233" s="144"/>
      <c r="F233" s="144"/>
      <c r="G233" s="144"/>
      <c r="H233" s="144"/>
      <c r="I233" s="145"/>
      <c r="J233" s="145"/>
      <c r="K233" s="145"/>
      <c r="L233" s="146"/>
      <c r="M233" s="146"/>
      <c r="N233" s="147"/>
      <c r="O233" s="147"/>
      <c r="P233" s="147"/>
      <c r="Q233" s="147"/>
      <c r="R233" s="147"/>
      <c r="S233" s="147"/>
      <c r="T233" s="147"/>
      <c r="U233" s="147"/>
      <c r="V233" s="147"/>
      <c r="W233" s="144"/>
      <c r="X233" s="144"/>
    </row>
    <row r="234" spans="2:24" customFormat="1" ht="15.75" customHeight="1" x14ac:dyDescent="0.3">
      <c r="B234" s="144"/>
      <c r="C234" s="144"/>
      <c r="D234" s="144"/>
      <c r="E234" s="144"/>
      <c r="F234" s="144"/>
      <c r="G234" s="144"/>
      <c r="H234" s="144"/>
      <c r="I234" s="145"/>
      <c r="J234" s="145"/>
      <c r="K234" s="145"/>
      <c r="L234" s="146"/>
      <c r="M234" s="146"/>
      <c r="N234" s="147"/>
      <c r="O234" s="147"/>
      <c r="P234" s="147"/>
      <c r="Q234" s="147"/>
      <c r="R234" s="147"/>
      <c r="S234" s="147"/>
      <c r="T234" s="147"/>
      <c r="U234" s="147"/>
      <c r="V234" s="147"/>
      <c r="W234" s="144"/>
      <c r="X234" s="144"/>
    </row>
    <row r="235" spans="2:24" customFormat="1" ht="15.75" customHeight="1" x14ac:dyDescent="0.3">
      <c r="B235" s="144"/>
      <c r="C235" s="144"/>
      <c r="D235" s="144"/>
      <c r="E235" s="144"/>
      <c r="F235" s="144"/>
      <c r="G235" s="144"/>
      <c r="H235" s="144"/>
      <c r="I235" s="145"/>
      <c r="J235" s="145"/>
      <c r="K235" s="145"/>
      <c r="L235" s="146"/>
      <c r="M235" s="146"/>
      <c r="N235" s="147"/>
      <c r="O235" s="147"/>
      <c r="P235" s="147"/>
      <c r="Q235" s="147"/>
      <c r="R235" s="147"/>
      <c r="S235" s="147"/>
      <c r="T235" s="147"/>
      <c r="U235" s="147"/>
      <c r="V235" s="147"/>
      <c r="W235" s="144"/>
      <c r="X235" s="144"/>
    </row>
    <row r="236" spans="2:24" customFormat="1" ht="15.75" customHeight="1" x14ac:dyDescent="0.3">
      <c r="B236" s="144"/>
      <c r="C236" s="144"/>
      <c r="D236" s="144"/>
      <c r="E236" s="144"/>
      <c r="F236" s="144"/>
      <c r="G236" s="144"/>
      <c r="H236" s="144"/>
      <c r="I236" s="145"/>
      <c r="J236" s="145"/>
      <c r="K236" s="145"/>
      <c r="L236" s="146"/>
      <c r="M236" s="146"/>
      <c r="N236" s="147"/>
      <c r="O236" s="147"/>
      <c r="P236" s="147"/>
      <c r="Q236" s="147"/>
      <c r="R236" s="147"/>
      <c r="S236" s="147"/>
      <c r="T236" s="147"/>
      <c r="U236" s="147"/>
      <c r="V236" s="147"/>
      <c r="W236" s="144"/>
      <c r="X236" s="144"/>
    </row>
    <row r="237" spans="2:24" customFormat="1" ht="15.75" customHeight="1" x14ac:dyDescent="0.3">
      <c r="B237" s="144"/>
      <c r="C237" s="144"/>
      <c r="D237" s="144"/>
      <c r="E237" s="144"/>
      <c r="F237" s="144"/>
      <c r="G237" s="144"/>
      <c r="H237" s="144"/>
      <c r="I237" s="145"/>
      <c r="J237" s="145"/>
      <c r="K237" s="145"/>
      <c r="L237" s="146"/>
      <c r="M237" s="146"/>
      <c r="N237" s="147"/>
      <c r="O237" s="147"/>
      <c r="P237" s="147"/>
      <c r="Q237" s="147"/>
      <c r="R237" s="147"/>
      <c r="S237" s="147"/>
      <c r="T237" s="147"/>
      <c r="U237" s="147"/>
      <c r="V237" s="147"/>
      <c r="W237" s="144"/>
      <c r="X237" s="144"/>
    </row>
    <row r="238" spans="2:24" customFormat="1" ht="15.75" customHeight="1" x14ac:dyDescent="0.3">
      <c r="B238" s="144"/>
      <c r="C238" s="144"/>
      <c r="D238" s="144"/>
      <c r="E238" s="144"/>
      <c r="F238" s="144"/>
      <c r="G238" s="144"/>
      <c r="H238" s="144"/>
      <c r="I238" s="145"/>
      <c r="J238" s="145"/>
      <c r="K238" s="145"/>
      <c r="L238" s="146"/>
      <c r="M238" s="146"/>
      <c r="N238" s="147"/>
      <c r="O238" s="147"/>
      <c r="P238" s="147"/>
      <c r="Q238" s="147"/>
      <c r="R238" s="147"/>
      <c r="S238" s="147"/>
      <c r="T238" s="147"/>
      <c r="U238" s="147"/>
      <c r="V238" s="147"/>
      <c r="W238" s="144"/>
      <c r="X238" s="144"/>
    </row>
    <row r="239" spans="2:24" customFormat="1" ht="15.75" customHeight="1" x14ac:dyDescent="0.3">
      <c r="B239" s="144"/>
      <c r="C239" s="144"/>
      <c r="D239" s="144"/>
      <c r="E239" s="144"/>
      <c r="F239" s="144"/>
      <c r="G239" s="144"/>
      <c r="H239" s="144"/>
      <c r="I239" s="145"/>
      <c r="J239" s="145"/>
      <c r="K239" s="145"/>
      <c r="L239" s="146"/>
      <c r="M239" s="146"/>
      <c r="N239" s="147"/>
      <c r="O239" s="147"/>
      <c r="P239" s="147"/>
      <c r="Q239" s="147"/>
      <c r="R239" s="147"/>
      <c r="S239" s="147"/>
      <c r="T239" s="147"/>
      <c r="U239" s="147"/>
      <c r="V239" s="147"/>
      <c r="W239" s="144"/>
      <c r="X239" s="144"/>
    </row>
    <row r="240" spans="2:24" customFormat="1" ht="15.75" customHeight="1" x14ac:dyDescent="0.3">
      <c r="B240" s="144"/>
      <c r="C240" s="144"/>
      <c r="D240" s="144"/>
      <c r="E240" s="144"/>
      <c r="F240" s="144"/>
      <c r="G240" s="144"/>
      <c r="H240" s="144"/>
      <c r="I240" s="145"/>
      <c r="J240" s="145"/>
      <c r="K240" s="145"/>
      <c r="L240" s="146"/>
      <c r="M240" s="146"/>
      <c r="N240" s="147"/>
      <c r="O240" s="147"/>
      <c r="P240" s="147"/>
      <c r="Q240" s="147"/>
      <c r="R240" s="147"/>
      <c r="S240" s="147"/>
      <c r="T240" s="147"/>
      <c r="U240" s="147"/>
      <c r="V240" s="147"/>
      <c r="W240" s="144"/>
      <c r="X240" s="144"/>
    </row>
    <row r="241" spans="2:24" customFormat="1" ht="15.75" customHeight="1" x14ac:dyDescent="0.3">
      <c r="B241" s="144"/>
      <c r="C241" s="144"/>
      <c r="D241" s="144"/>
      <c r="E241" s="144"/>
      <c r="F241" s="144"/>
      <c r="G241" s="144"/>
      <c r="H241" s="144"/>
      <c r="I241" s="145"/>
      <c r="J241" s="145"/>
      <c r="K241" s="145"/>
      <c r="L241" s="146"/>
      <c r="M241" s="146"/>
      <c r="N241" s="147"/>
      <c r="O241" s="147"/>
      <c r="P241" s="147"/>
      <c r="Q241" s="147"/>
      <c r="R241" s="147"/>
      <c r="S241" s="147"/>
      <c r="T241" s="147"/>
      <c r="U241" s="147"/>
      <c r="V241" s="147"/>
      <c r="W241" s="144"/>
      <c r="X241" s="144"/>
    </row>
    <row r="242" spans="2:24" customFormat="1" ht="15.75" customHeight="1" x14ac:dyDescent="0.3">
      <c r="B242" s="144"/>
      <c r="C242" s="144"/>
      <c r="D242" s="144"/>
      <c r="E242" s="144"/>
      <c r="F242" s="144"/>
      <c r="G242" s="144"/>
      <c r="H242" s="144"/>
      <c r="I242" s="145"/>
      <c r="J242" s="145"/>
      <c r="K242" s="145"/>
      <c r="L242" s="146"/>
      <c r="M242" s="146"/>
      <c r="N242" s="147"/>
      <c r="O242" s="147"/>
      <c r="P242" s="147"/>
      <c r="Q242" s="147"/>
      <c r="R242" s="147"/>
      <c r="S242" s="147"/>
      <c r="T242" s="147"/>
      <c r="U242" s="147"/>
      <c r="V242" s="147"/>
      <c r="W242" s="144"/>
      <c r="X242" s="144"/>
    </row>
    <row r="243" spans="2:24" customFormat="1" ht="15.75" customHeight="1" x14ac:dyDescent="0.3">
      <c r="B243" s="144"/>
      <c r="C243" s="144"/>
      <c r="D243" s="144"/>
      <c r="E243" s="144"/>
      <c r="F243" s="144"/>
      <c r="G243" s="144"/>
      <c r="H243" s="144"/>
      <c r="I243" s="145"/>
      <c r="J243" s="145"/>
      <c r="K243" s="145"/>
      <c r="L243" s="146"/>
      <c r="M243" s="146"/>
      <c r="N243" s="147"/>
      <c r="O243" s="147"/>
      <c r="P243" s="147"/>
      <c r="Q243" s="147"/>
      <c r="R243" s="147"/>
      <c r="S243" s="147"/>
      <c r="T243" s="147"/>
      <c r="U243" s="147"/>
      <c r="V243" s="147"/>
      <c r="W243" s="144"/>
      <c r="X243" s="144"/>
    </row>
    <row r="244" spans="2:24" customFormat="1" ht="15.75" customHeight="1" x14ac:dyDescent="0.3">
      <c r="B244" s="144"/>
      <c r="C244" s="144"/>
      <c r="D244" s="144"/>
      <c r="E244" s="144"/>
      <c r="F244" s="144"/>
      <c r="G244" s="144"/>
      <c r="H244" s="144"/>
      <c r="I244" s="145"/>
      <c r="J244" s="145"/>
      <c r="K244" s="145"/>
      <c r="L244" s="146"/>
      <c r="M244" s="146"/>
      <c r="N244" s="147"/>
      <c r="O244" s="147"/>
      <c r="P244" s="147"/>
      <c r="Q244" s="147"/>
      <c r="R244" s="147"/>
      <c r="S244" s="147"/>
      <c r="T244" s="147"/>
      <c r="U244" s="147"/>
      <c r="V244" s="147"/>
      <c r="W244" s="144"/>
      <c r="X244" s="144"/>
    </row>
    <row r="245" spans="2:24" customFormat="1" ht="15.75" customHeight="1" x14ac:dyDescent="0.3">
      <c r="B245" s="144"/>
      <c r="C245" s="144"/>
      <c r="D245" s="144"/>
      <c r="E245" s="144"/>
      <c r="F245" s="144"/>
      <c r="G245" s="144"/>
      <c r="H245" s="144"/>
      <c r="I245" s="145"/>
      <c r="J245" s="145"/>
      <c r="K245" s="145"/>
      <c r="L245" s="146"/>
      <c r="M245" s="146"/>
      <c r="N245" s="147"/>
      <c r="O245" s="147"/>
      <c r="P245" s="147"/>
      <c r="Q245" s="147"/>
      <c r="R245" s="147"/>
      <c r="S245" s="147"/>
      <c r="T245" s="147"/>
      <c r="U245" s="147"/>
      <c r="V245" s="147"/>
      <c r="W245" s="144"/>
      <c r="X245" s="144"/>
    </row>
    <row r="246" spans="2:24" customFormat="1" ht="15.75" customHeight="1" x14ac:dyDescent="0.3">
      <c r="B246" s="144"/>
      <c r="C246" s="144"/>
      <c r="D246" s="144"/>
      <c r="E246" s="144"/>
      <c r="F246" s="144"/>
      <c r="G246" s="144"/>
      <c r="H246" s="144"/>
      <c r="I246" s="145"/>
      <c r="J246" s="145"/>
      <c r="K246" s="145"/>
      <c r="L246" s="146"/>
      <c r="M246" s="146"/>
      <c r="N246" s="147"/>
      <c r="O246" s="147"/>
      <c r="P246" s="147"/>
      <c r="Q246" s="147"/>
      <c r="R246" s="147"/>
      <c r="S246" s="147"/>
      <c r="T246" s="147"/>
      <c r="U246" s="147"/>
      <c r="V246" s="147"/>
      <c r="W246" s="144"/>
      <c r="X246" s="144"/>
    </row>
    <row r="247" spans="2:24" customFormat="1" ht="15.75" customHeight="1" x14ac:dyDescent="0.3">
      <c r="B247" s="144"/>
      <c r="C247" s="144"/>
      <c r="D247" s="144"/>
      <c r="E247" s="144"/>
      <c r="F247" s="144"/>
      <c r="G247" s="144"/>
      <c r="H247" s="144"/>
      <c r="I247" s="145"/>
      <c r="J247" s="145"/>
      <c r="K247" s="145"/>
      <c r="L247" s="146"/>
      <c r="M247" s="146"/>
      <c r="N247" s="147"/>
      <c r="O247" s="147"/>
      <c r="P247" s="147"/>
      <c r="Q247" s="147"/>
      <c r="R247" s="147"/>
      <c r="S247" s="147"/>
      <c r="T247" s="147"/>
      <c r="U247" s="147"/>
      <c r="V247" s="147"/>
      <c r="W247" s="144"/>
      <c r="X247" s="144"/>
    </row>
    <row r="248" spans="2:24" customFormat="1" ht="15.75" customHeight="1" x14ac:dyDescent="0.3">
      <c r="B248" s="144"/>
      <c r="C248" s="144"/>
      <c r="D248" s="144"/>
      <c r="E248" s="144"/>
      <c r="F248" s="144"/>
      <c r="G248" s="144"/>
      <c r="H248" s="144"/>
      <c r="I248" s="145"/>
      <c r="J248" s="145"/>
      <c r="K248" s="145"/>
      <c r="L248" s="146"/>
      <c r="M248" s="146"/>
      <c r="N248" s="147"/>
      <c r="O248" s="147"/>
      <c r="P248" s="147"/>
      <c r="Q248" s="147"/>
      <c r="R248" s="147"/>
      <c r="S248" s="147"/>
      <c r="T248" s="147"/>
      <c r="U248" s="147"/>
      <c r="V248" s="147"/>
      <c r="W248" s="144"/>
      <c r="X248" s="144"/>
    </row>
    <row r="249" spans="2:24" customFormat="1" ht="15.75" customHeight="1" x14ac:dyDescent="0.3">
      <c r="B249" s="144"/>
      <c r="C249" s="144"/>
      <c r="D249" s="144"/>
      <c r="E249" s="144"/>
      <c r="F249" s="144"/>
      <c r="G249" s="144"/>
      <c r="H249" s="144"/>
      <c r="I249" s="145"/>
      <c r="J249" s="145"/>
      <c r="K249" s="145"/>
      <c r="L249" s="146"/>
      <c r="M249" s="146"/>
      <c r="N249" s="147"/>
      <c r="O249" s="147"/>
      <c r="P249" s="147"/>
      <c r="Q249" s="147"/>
      <c r="R249" s="147"/>
      <c r="S249" s="147"/>
      <c r="T249" s="147"/>
      <c r="U249" s="147"/>
      <c r="V249" s="147"/>
      <c r="W249" s="144"/>
      <c r="X249" s="144"/>
    </row>
    <row r="250" spans="2:24" customFormat="1" ht="15.75" customHeight="1" x14ac:dyDescent="0.3">
      <c r="B250" s="144"/>
      <c r="C250" s="144"/>
      <c r="D250" s="144"/>
      <c r="E250" s="144"/>
      <c r="F250" s="144"/>
      <c r="G250" s="144"/>
      <c r="H250" s="144"/>
      <c r="I250" s="145"/>
      <c r="J250" s="145"/>
      <c r="K250" s="145"/>
      <c r="L250" s="146"/>
      <c r="M250" s="146"/>
      <c r="N250" s="147"/>
      <c r="O250" s="147"/>
      <c r="P250" s="147"/>
      <c r="Q250" s="147"/>
      <c r="R250" s="147"/>
      <c r="S250" s="147"/>
      <c r="T250" s="147"/>
      <c r="U250" s="147"/>
      <c r="V250" s="147"/>
      <c r="W250" s="144"/>
      <c r="X250" s="144"/>
    </row>
    <row r="251" spans="2:24" customFormat="1" ht="15.75" customHeight="1" x14ac:dyDescent="0.3">
      <c r="B251" s="144"/>
      <c r="C251" s="144"/>
      <c r="D251" s="144"/>
      <c r="E251" s="144"/>
      <c r="F251" s="144"/>
      <c r="G251" s="144"/>
      <c r="H251" s="144"/>
      <c r="I251" s="145"/>
      <c r="J251" s="145"/>
      <c r="K251" s="145"/>
      <c r="L251" s="146"/>
      <c r="M251" s="146"/>
      <c r="N251" s="147"/>
      <c r="O251" s="147"/>
      <c r="P251" s="147"/>
      <c r="Q251" s="147"/>
      <c r="R251" s="147"/>
      <c r="S251" s="147"/>
      <c r="T251" s="147"/>
      <c r="U251" s="147"/>
      <c r="V251" s="147"/>
      <c r="W251" s="144"/>
      <c r="X251" s="144"/>
    </row>
    <row r="252" spans="2:24" customFormat="1" ht="15.75" customHeight="1" x14ac:dyDescent="0.3">
      <c r="B252" s="144"/>
      <c r="C252" s="144"/>
      <c r="D252" s="144"/>
      <c r="E252" s="144"/>
      <c r="F252" s="144"/>
      <c r="G252" s="144"/>
      <c r="H252" s="144"/>
      <c r="I252" s="145"/>
      <c r="J252" s="145"/>
      <c r="K252" s="145"/>
      <c r="L252" s="146"/>
      <c r="M252" s="146"/>
      <c r="N252" s="147"/>
      <c r="O252" s="147"/>
      <c r="P252" s="147"/>
      <c r="Q252" s="147"/>
      <c r="R252" s="147"/>
      <c r="S252" s="147"/>
      <c r="T252" s="147"/>
      <c r="U252" s="147"/>
      <c r="V252" s="147"/>
      <c r="W252" s="144"/>
      <c r="X252" s="144"/>
    </row>
    <row r="253" spans="2:24" customFormat="1" ht="15.75" customHeight="1" x14ac:dyDescent="0.3">
      <c r="B253" s="144"/>
      <c r="C253" s="144"/>
      <c r="D253" s="144"/>
      <c r="E253" s="144"/>
      <c r="F253" s="144"/>
      <c r="G253" s="144"/>
      <c r="H253" s="144"/>
      <c r="I253" s="145"/>
      <c r="J253" s="145"/>
      <c r="K253" s="145"/>
      <c r="L253" s="146"/>
      <c r="M253" s="146"/>
      <c r="N253" s="147"/>
      <c r="O253" s="147"/>
      <c r="P253" s="147"/>
      <c r="Q253" s="147"/>
      <c r="R253" s="147"/>
      <c r="S253" s="147"/>
      <c r="T253" s="147"/>
      <c r="U253" s="147"/>
      <c r="V253" s="147"/>
      <c r="W253" s="144"/>
      <c r="X253" s="144"/>
    </row>
    <row r="254" spans="2:24" customFormat="1" ht="15.75" customHeight="1" x14ac:dyDescent="0.3">
      <c r="B254" s="144"/>
      <c r="C254" s="144"/>
      <c r="D254" s="144"/>
      <c r="E254" s="144"/>
      <c r="F254" s="144"/>
      <c r="G254" s="144"/>
      <c r="H254" s="144"/>
      <c r="I254" s="145"/>
      <c r="J254" s="145"/>
      <c r="K254" s="145"/>
      <c r="L254" s="146"/>
      <c r="M254" s="146"/>
      <c r="N254" s="147"/>
      <c r="O254" s="147"/>
      <c r="P254" s="147"/>
      <c r="Q254" s="147"/>
      <c r="R254" s="147"/>
      <c r="S254" s="147"/>
      <c r="T254" s="147"/>
      <c r="U254" s="147"/>
      <c r="V254" s="147"/>
      <c r="W254" s="144"/>
      <c r="X254" s="144"/>
    </row>
    <row r="255" spans="2:24" customFormat="1" ht="15.75" customHeight="1" x14ac:dyDescent="0.3">
      <c r="B255" s="144"/>
      <c r="C255" s="144"/>
      <c r="D255" s="144"/>
      <c r="E255" s="144"/>
      <c r="F255" s="144"/>
      <c r="G255" s="144"/>
      <c r="H255" s="144"/>
      <c r="I255" s="145"/>
      <c r="J255" s="145"/>
      <c r="K255" s="145"/>
      <c r="L255" s="146"/>
      <c r="M255" s="146"/>
      <c r="N255" s="147"/>
      <c r="O255" s="147"/>
      <c r="P255" s="147"/>
      <c r="Q255" s="147"/>
      <c r="R255" s="147"/>
      <c r="S255" s="147"/>
      <c r="T255" s="147"/>
      <c r="U255" s="147"/>
      <c r="V255" s="147"/>
      <c r="W255" s="144"/>
      <c r="X255" s="144"/>
    </row>
    <row r="256" spans="2:24" customFormat="1" ht="15.75" customHeight="1" x14ac:dyDescent="0.3">
      <c r="B256" s="144"/>
      <c r="C256" s="144"/>
      <c r="D256" s="144"/>
      <c r="E256" s="144"/>
      <c r="F256" s="144"/>
      <c r="G256" s="144"/>
      <c r="H256" s="144"/>
      <c r="I256" s="145"/>
      <c r="J256" s="145"/>
      <c r="K256" s="145"/>
      <c r="L256" s="146"/>
      <c r="M256" s="146"/>
      <c r="N256" s="147"/>
      <c r="O256" s="147"/>
      <c r="P256" s="147"/>
      <c r="Q256" s="147"/>
      <c r="R256" s="147"/>
      <c r="S256" s="147"/>
      <c r="T256" s="147"/>
      <c r="U256" s="147"/>
      <c r="V256" s="147"/>
      <c r="W256" s="144"/>
      <c r="X256" s="144"/>
    </row>
    <row r="257" spans="2:24" customFormat="1" ht="15.75" customHeight="1" x14ac:dyDescent="0.3">
      <c r="B257" s="144"/>
      <c r="C257" s="144"/>
      <c r="D257" s="144"/>
      <c r="E257" s="144"/>
      <c r="F257" s="144"/>
      <c r="G257" s="144"/>
      <c r="H257" s="144"/>
      <c r="I257" s="145"/>
      <c r="J257" s="145"/>
      <c r="K257" s="145"/>
      <c r="L257" s="146"/>
      <c r="M257" s="146"/>
      <c r="N257" s="147"/>
      <c r="O257" s="147"/>
      <c r="P257" s="147"/>
      <c r="Q257" s="147"/>
      <c r="R257" s="147"/>
      <c r="S257" s="147"/>
      <c r="T257" s="147"/>
      <c r="U257" s="147"/>
      <c r="V257" s="147"/>
      <c r="W257" s="144"/>
      <c r="X257" s="144"/>
    </row>
    <row r="258" spans="2:24" customFormat="1" ht="15.75" customHeight="1" x14ac:dyDescent="0.3">
      <c r="B258" s="144"/>
      <c r="C258" s="144"/>
      <c r="D258" s="144"/>
      <c r="E258" s="144"/>
      <c r="F258" s="144"/>
      <c r="G258" s="144"/>
      <c r="H258" s="144"/>
      <c r="I258" s="145"/>
      <c r="J258" s="145"/>
      <c r="K258" s="145"/>
      <c r="L258" s="146"/>
      <c r="M258" s="146"/>
      <c r="N258" s="147"/>
      <c r="O258" s="147"/>
      <c r="P258" s="147"/>
      <c r="Q258" s="147"/>
      <c r="R258" s="147"/>
      <c r="S258" s="147"/>
      <c r="T258" s="147"/>
      <c r="U258" s="147"/>
      <c r="V258" s="147"/>
      <c r="W258" s="144"/>
      <c r="X258" s="144"/>
    </row>
    <row r="259" spans="2:24" customFormat="1" ht="15.75" customHeight="1" x14ac:dyDescent="0.3">
      <c r="B259" s="144"/>
      <c r="C259" s="144"/>
      <c r="D259" s="144"/>
      <c r="E259" s="144"/>
      <c r="F259" s="144"/>
      <c r="G259" s="144"/>
      <c r="H259" s="144"/>
      <c r="I259" s="145"/>
      <c r="J259" s="145"/>
      <c r="K259" s="145"/>
      <c r="L259" s="146"/>
      <c r="M259" s="146"/>
      <c r="N259" s="147"/>
      <c r="O259" s="147"/>
      <c r="P259" s="147"/>
      <c r="Q259" s="147"/>
      <c r="R259" s="147"/>
      <c r="S259" s="147"/>
      <c r="T259" s="147"/>
      <c r="U259" s="147"/>
      <c r="V259" s="147"/>
      <c r="W259" s="144"/>
      <c r="X259" s="144"/>
    </row>
    <row r="260" spans="2:24" customFormat="1" ht="15.75" customHeight="1" x14ac:dyDescent="0.3">
      <c r="B260" s="144"/>
      <c r="C260" s="144"/>
      <c r="D260" s="144"/>
      <c r="E260" s="144"/>
      <c r="F260" s="144"/>
      <c r="G260" s="144"/>
      <c r="H260" s="144"/>
      <c r="I260" s="145"/>
      <c r="J260" s="145"/>
      <c r="K260" s="145"/>
      <c r="L260" s="146"/>
      <c r="M260" s="146"/>
      <c r="N260" s="147"/>
      <c r="O260" s="147"/>
      <c r="P260" s="147"/>
      <c r="Q260" s="147"/>
      <c r="R260" s="147"/>
      <c r="S260" s="147"/>
      <c r="T260" s="147"/>
      <c r="U260" s="147"/>
      <c r="V260" s="147"/>
      <c r="W260" s="144"/>
      <c r="X260" s="144"/>
    </row>
    <row r="261" spans="2:24" customFormat="1" ht="15.75" customHeight="1" x14ac:dyDescent="0.3">
      <c r="B261" s="144"/>
      <c r="C261" s="144"/>
      <c r="D261" s="144"/>
      <c r="E261" s="144"/>
      <c r="F261" s="144"/>
      <c r="G261" s="144"/>
      <c r="H261" s="144"/>
      <c r="I261" s="145"/>
      <c r="J261" s="145"/>
      <c r="K261" s="145"/>
      <c r="L261" s="146"/>
      <c r="M261" s="146"/>
      <c r="N261" s="147"/>
      <c r="O261" s="147"/>
      <c r="P261" s="147"/>
      <c r="Q261" s="147"/>
      <c r="R261" s="147"/>
      <c r="S261" s="147"/>
      <c r="T261" s="147"/>
      <c r="U261" s="147"/>
      <c r="V261" s="147"/>
      <c r="W261" s="144"/>
      <c r="X261" s="144"/>
    </row>
    <row r="262" spans="2:24" customFormat="1" ht="15.75" customHeight="1" x14ac:dyDescent="0.3">
      <c r="B262" s="144"/>
      <c r="C262" s="144"/>
      <c r="D262" s="144"/>
      <c r="E262" s="144"/>
      <c r="F262" s="144"/>
      <c r="G262" s="144"/>
      <c r="H262" s="144"/>
      <c r="I262" s="145"/>
      <c r="J262" s="145"/>
      <c r="K262" s="145"/>
      <c r="L262" s="146"/>
      <c r="M262" s="146"/>
      <c r="N262" s="147"/>
      <c r="O262" s="147"/>
      <c r="P262" s="147"/>
      <c r="Q262" s="147"/>
      <c r="R262" s="147"/>
      <c r="S262" s="147"/>
      <c r="T262" s="147"/>
      <c r="U262" s="147"/>
      <c r="V262" s="147"/>
      <c r="W262" s="144"/>
      <c r="X262" s="144"/>
    </row>
    <row r="263" spans="2:24" customFormat="1" ht="15.75" customHeight="1" x14ac:dyDescent="0.3">
      <c r="B263" s="144"/>
      <c r="C263" s="144"/>
      <c r="D263" s="144"/>
      <c r="E263" s="144"/>
      <c r="F263" s="144"/>
      <c r="G263" s="144"/>
      <c r="H263" s="144"/>
      <c r="I263" s="145"/>
      <c r="J263" s="145"/>
      <c r="K263" s="145"/>
      <c r="L263" s="146"/>
      <c r="M263" s="146"/>
      <c r="N263" s="147"/>
      <c r="O263" s="147"/>
      <c r="P263" s="147"/>
      <c r="Q263" s="147"/>
      <c r="R263" s="147"/>
      <c r="S263" s="147"/>
      <c r="T263" s="147"/>
      <c r="U263" s="147"/>
      <c r="V263" s="147"/>
      <c r="W263" s="144"/>
      <c r="X263" s="144"/>
    </row>
    <row r="264" spans="2:24" customFormat="1" ht="15.75" customHeight="1" x14ac:dyDescent="0.3">
      <c r="B264" s="144"/>
      <c r="C264" s="144"/>
      <c r="D264" s="144"/>
      <c r="E264" s="144"/>
      <c r="F264" s="144"/>
      <c r="G264" s="144"/>
      <c r="H264" s="144"/>
      <c r="I264" s="145"/>
      <c r="J264" s="145"/>
      <c r="K264" s="145"/>
      <c r="L264" s="146"/>
      <c r="M264" s="146"/>
      <c r="N264" s="147"/>
      <c r="O264" s="147"/>
      <c r="P264" s="147"/>
      <c r="Q264" s="147"/>
      <c r="R264" s="147"/>
      <c r="S264" s="147"/>
      <c r="T264" s="147"/>
      <c r="U264" s="147"/>
      <c r="V264" s="147"/>
      <c r="W264" s="144"/>
      <c r="X264" s="144"/>
    </row>
    <row r="265" spans="2:24" customFormat="1" ht="15.75" customHeight="1" x14ac:dyDescent="0.3">
      <c r="B265" s="144"/>
      <c r="C265" s="144"/>
      <c r="D265" s="144"/>
      <c r="E265" s="144"/>
      <c r="F265" s="144"/>
      <c r="G265" s="144"/>
      <c r="H265" s="144"/>
      <c r="I265" s="145"/>
      <c r="J265" s="145"/>
      <c r="K265" s="145"/>
      <c r="L265" s="146"/>
      <c r="M265" s="146"/>
      <c r="N265" s="147"/>
      <c r="O265" s="147"/>
      <c r="P265" s="147"/>
      <c r="Q265" s="147"/>
      <c r="R265" s="147"/>
      <c r="S265" s="147"/>
      <c r="T265" s="147"/>
      <c r="U265" s="147"/>
      <c r="V265" s="147"/>
      <c r="W265" s="144"/>
      <c r="X265" s="144"/>
    </row>
    <row r="266" spans="2:24" customFormat="1" ht="15.75" customHeight="1" x14ac:dyDescent="0.3">
      <c r="B266" s="144"/>
      <c r="C266" s="144"/>
      <c r="D266" s="144"/>
      <c r="E266" s="144"/>
      <c r="F266" s="144"/>
      <c r="G266" s="144"/>
      <c r="H266" s="144"/>
      <c r="I266" s="145"/>
      <c r="J266" s="145"/>
      <c r="K266" s="145"/>
      <c r="L266" s="146"/>
      <c r="M266" s="146"/>
      <c r="N266" s="147"/>
      <c r="O266" s="147"/>
      <c r="P266" s="147"/>
      <c r="Q266" s="147"/>
      <c r="R266" s="147"/>
      <c r="S266" s="147"/>
      <c r="T266" s="147"/>
      <c r="U266" s="147"/>
      <c r="V266" s="147"/>
      <c r="W266" s="144"/>
      <c r="X266" s="144"/>
    </row>
    <row r="267" spans="2:24" customFormat="1" ht="15.75" customHeight="1" x14ac:dyDescent="0.3">
      <c r="B267" s="144"/>
      <c r="C267" s="144"/>
      <c r="D267" s="144"/>
      <c r="E267" s="144"/>
      <c r="F267" s="144"/>
      <c r="G267" s="144"/>
      <c r="H267" s="144"/>
      <c r="I267" s="145"/>
      <c r="J267" s="145"/>
      <c r="K267" s="145"/>
      <c r="L267" s="146"/>
      <c r="M267" s="146"/>
      <c r="N267" s="147"/>
      <c r="O267" s="147"/>
      <c r="P267" s="147"/>
      <c r="Q267" s="147"/>
      <c r="R267" s="147"/>
      <c r="S267" s="147"/>
      <c r="T267" s="147"/>
      <c r="U267" s="147"/>
      <c r="V267" s="147"/>
      <c r="W267" s="144"/>
      <c r="X267" s="144"/>
    </row>
    <row r="268" spans="2:24" customFormat="1" ht="15.75" customHeight="1" x14ac:dyDescent="0.3">
      <c r="B268" s="144"/>
      <c r="C268" s="144"/>
      <c r="D268" s="144"/>
      <c r="E268" s="144"/>
      <c r="F268" s="144"/>
      <c r="G268" s="144"/>
      <c r="H268" s="144"/>
      <c r="I268" s="145"/>
      <c r="J268" s="145"/>
      <c r="K268" s="145"/>
      <c r="L268" s="146"/>
      <c r="M268" s="146"/>
      <c r="N268" s="147"/>
      <c r="O268" s="147"/>
      <c r="P268" s="147"/>
      <c r="Q268" s="147"/>
      <c r="R268" s="147"/>
      <c r="S268" s="147"/>
      <c r="T268" s="147"/>
      <c r="U268" s="147"/>
      <c r="V268" s="147"/>
      <c r="W268" s="144"/>
      <c r="X268" s="144"/>
    </row>
    <row r="269" spans="2:24" customFormat="1" ht="15.75" customHeight="1" x14ac:dyDescent="0.3">
      <c r="B269" s="144"/>
      <c r="C269" s="144"/>
      <c r="D269" s="144"/>
      <c r="E269" s="144"/>
      <c r="F269" s="144"/>
      <c r="G269" s="144"/>
      <c r="H269" s="144"/>
      <c r="I269" s="145"/>
      <c r="J269" s="145"/>
      <c r="K269" s="145"/>
      <c r="L269" s="146"/>
      <c r="M269" s="146"/>
      <c r="N269" s="147"/>
      <c r="O269" s="147"/>
      <c r="P269" s="147"/>
      <c r="Q269" s="147"/>
      <c r="R269" s="147"/>
      <c r="S269" s="147"/>
      <c r="T269" s="147"/>
      <c r="U269" s="147"/>
      <c r="V269" s="147"/>
      <c r="W269" s="144"/>
      <c r="X269" s="144"/>
    </row>
    <row r="270" spans="2:24" customFormat="1" ht="15.75" customHeight="1" x14ac:dyDescent="0.3">
      <c r="B270" s="144"/>
      <c r="C270" s="144"/>
      <c r="D270" s="144"/>
      <c r="E270" s="144"/>
      <c r="F270" s="144"/>
      <c r="G270" s="144"/>
      <c r="H270" s="144"/>
      <c r="I270" s="145"/>
      <c r="J270" s="145"/>
      <c r="K270" s="145"/>
      <c r="L270" s="146"/>
      <c r="M270" s="146"/>
      <c r="N270" s="147"/>
      <c r="O270" s="147"/>
      <c r="P270" s="147"/>
      <c r="Q270" s="147"/>
      <c r="R270" s="147"/>
      <c r="S270" s="147"/>
      <c r="T270" s="147"/>
      <c r="U270" s="147"/>
      <c r="V270" s="147"/>
      <c r="W270" s="144"/>
      <c r="X270" s="144"/>
    </row>
    <row r="271" spans="2:24" customFormat="1" ht="15.75" customHeight="1" x14ac:dyDescent="0.3">
      <c r="B271" s="144"/>
      <c r="C271" s="144"/>
      <c r="D271" s="144"/>
      <c r="E271" s="144"/>
      <c r="F271" s="144"/>
      <c r="G271" s="144"/>
      <c r="H271" s="144"/>
      <c r="I271" s="145"/>
      <c r="J271" s="145"/>
      <c r="K271" s="145"/>
      <c r="L271" s="146"/>
      <c r="M271" s="146"/>
      <c r="N271" s="147"/>
      <c r="O271" s="147"/>
      <c r="P271" s="147"/>
      <c r="Q271" s="147"/>
      <c r="R271" s="147"/>
      <c r="S271" s="147"/>
      <c r="T271" s="147"/>
      <c r="U271" s="147"/>
      <c r="V271" s="147"/>
      <c r="W271" s="144"/>
      <c r="X271" s="144"/>
    </row>
    <row r="272" spans="2:24" customFormat="1" ht="15.75" customHeight="1" x14ac:dyDescent="0.3">
      <c r="B272" s="144"/>
      <c r="C272" s="144"/>
      <c r="D272" s="144"/>
      <c r="E272" s="144"/>
      <c r="F272" s="144"/>
      <c r="G272" s="144"/>
      <c r="H272" s="144"/>
      <c r="I272" s="145"/>
      <c r="J272" s="145"/>
      <c r="K272" s="145"/>
      <c r="L272" s="146"/>
      <c r="M272" s="146"/>
      <c r="N272" s="147"/>
      <c r="O272" s="147"/>
      <c r="P272" s="147"/>
      <c r="Q272" s="147"/>
      <c r="R272" s="147"/>
      <c r="S272" s="147"/>
      <c r="T272" s="147"/>
      <c r="U272" s="147"/>
      <c r="V272" s="147"/>
      <c r="W272" s="144"/>
      <c r="X272" s="144"/>
    </row>
    <row r="273" spans="2:24" customFormat="1" ht="15.75" customHeight="1" x14ac:dyDescent="0.3">
      <c r="B273" s="144"/>
      <c r="C273" s="144"/>
      <c r="D273" s="144"/>
      <c r="E273" s="144"/>
      <c r="F273" s="144"/>
      <c r="G273" s="144"/>
      <c r="H273" s="144"/>
      <c r="I273" s="145"/>
      <c r="J273" s="145"/>
      <c r="K273" s="145"/>
      <c r="L273" s="146"/>
      <c r="M273" s="146"/>
      <c r="N273" s="147"/>
      <c r="O273" s="147"/>
      <c r="P273" s="147"/>
      <c r="Q273" s="147"/>
      <c r="R273" s="147"/>
      <c r="S273" s="147"/>
      <c r="T273" s="147"/>
      <c r="U273" s="147"/>
      <c r="V273" s="147"/>
      <c r="W273" s="144"/>
      <c r="X273" s="144"/>
    </row>
    <row r="274" spans="2:24" customFormat="1" ht="15.75" customHeight="1" x14ac:dyDescent="0.3">
      <c r="B274" s="144"/>
      <c r="C274" s="144"/>
      <c r="D274" s="144"/>
      <c r="E274" s="144"/>
      <c r="F274" s="144"/>
      <c r="G274" s="144"/>
      <c r="H274" s="144"/>
      <c r="I274" s="145"/>
      <c r="J274" s="145"/>
      <c r="K274" s="145"/>
      <c r="L274" s="146"/>
      <c r="M274" s="146"/>
      <c r="N274" s="147"/>
      <c r="O274" s="147"/>
      <c r="P274" s="147"/>
      <c r="Q274" s="147"/>
      <c r="R274" s="147"/>
      <c r="S274" s="147"/>
      <c r="T274" s="147"/>
      <c r="U274" s="147"/>
      <c r="V274" s="147"/>
      <c r="W274" s="144"/>
      <c r="X274" s="144"/>
    </row>
    <row r="275" spans="2:24" customFormat="1" ht="15.75" customHeight="1" x14ac:dyDescent="0.3">
      <c r="B275" s="144"/>
      <c r="C275" s="144"/>
      <c r="D275" s="144"/>
      <c r="E275" s="144"/>
      <c r="F275" s="144"/>
      <c r="G275" s="144"/>
      <c r="H275" s="144"/>
      <c r="I275" s="145"/>
      <c r="J275" s="145"/>
      <c r="K275" s="145"/>
      <c r="L275" s="146"/>
      <c r="M275" s="146"/>
      <c r="N275" s="147"/>
      <c r="O275" s="147"/>
      <c r="P275" s="147"/>
      <c r="Q275" s="147"/>
      <c r="R275" s="147"/>
      <c r="S275" s="147"/>
      <c r="T275" s="147"/>
      <c r="U275" s="147"/>
      <c r="V275" s="147"/>
      <c r="W275" s="144"/>
      <c r="X275" s="144"/>
    </row>
    <row r="276" spans="2:24" customFormat="1" ht="15.75" customHeight="1" x14ac:dyDescent="0.3">
      <c r="B276" s="144"/>
      <c r="C276" s="144"/>
      <c r="D276" s="144"/>
      <c r="E276" s="144"/>
      <c r="F276" s="144"/>
      <c r="G276" s="144"/>
      <c r="H276" s="144"/>
      <c r="I276" s="145"/>
      <c r="J276" s="145"/>
      <c r="K276" s="145"/>
      <c r="L276" s="146"/>
      <c r="M276" s="146"/>
      <c r="N276" s="147"/>
      <c r="O276" s="147"/>
      <c r="P276" s="147"/>
      <c r="Q276" s="147"/>
      <c r="R276" s="147"/>
      <c r="S276" s="147"/>
      <c r="T276" s="147"/>
      <c r="U276" s="147"/>
      <c r="V276" s="147"/>
      <c r="W276" s="144"/>
      <c r="X276" s="144"/>
    </row>
    <row r="277" spans="2:24" customFormat="1" ht="15.75" customHeight="1" x14ac:dyDescent="0.3">
      <c r="B277" s="144"/>
      <c r="C277" s="144"/>
      <c r="D277" s="144"/>
      <c r="E277" s="144"/>
      <c r="F277" s="144"/>
      <c r="G277" s="144"/>
      <c r="H277" s="144"/>
      <c r="I277" s="145"/>
      <c r="J277" s="145"/>
      <c r="K277" s="145"/>
      <c r="L277" s="146"/>
      <c r="M277" s="146"/>
      <c r="N277" s="147"/>
      <c r="O277" s="147"/>
      <c r="P277" s="147"/>
      <c r="Q277" s="147"/>
      <c r="R277" s="147"/>
      <c r="S277" s="147"/>
      <c r="T277" s="147"/>
      <c r="U277" s="147"/>
      <c r="V277" s="147"/>
      <c r="W277" s="144"/>
      <c r="X277" s="144"/>
    </row>
    <row r="278" spans="2:24" customFormat="1" ht="15.75" customHeight="1" x14ac:dyDescent="0.3">
      <c r="B278" s="144"/>
      <c r="C278" s="144"/>
      <c r="D278" s="144"/>
      <c r="E278" s="144"/>
      <c r="F278" s="144"/>
      <c r="G278" s="144"/>
      <c r="H278" s="144"/>
      <c r="I278" s="145"/>
      <c r="J278" s="145"/>
      <c r="K278" s="145"/>
      <c r="L278" s="146"/>
      <c r="M278" s="146"/>
      <c r="N278" s="147"/>
      <c r="O278" s="147"/>
      <c r="P278" s="147"/>
      <c r="Q278" s="147"/>
      <c r="R278" s="147"/>
      <c r="S278" s="147"/>
      <c r="T278" s="147"/>
      <c r="U278" s="147"/>
      <c r="V278" s="147"/>
      <c r="W278" s="144"/>
      <c r="X278" s="144"/>
    </row>
    <row r="279" spans="2:24" customFormat="1" ht="15.75" customHeight="1" x14ac:dyDescent="0.3">
      <c r="B279" s="144"/>
      <c r="C279" s="144"/>
      <c r="D279" s="144"/>
      <c r="E279" s="144"/>
      <c r="F279" s="144"/>
      <c r="G279" s="144"/>
      <c r="H279" s="144"/>
      <c r="I279" s="145"/>
      <c r="J279" s="145"/>
      <c r="K279" s="145"/>
      <c r="L279" s="146"/>
      <c r="M279" s="146"/>
      <c r="N279" s="147"/>
      <c r="O279" s="147"/>
      <c r="P279" s="147"/>
      <c r="Q279" s="147"/>
      <c r="R279" s="147"/>
      <c r="S279" s="147"/>
      <c r="T279" s="147"/>
      <c r="U279" s="147"/>
      <c r="V279" s="147"/>
      <c r="W279" s="144"/>
      <c r="X279" s="144"/>
    </row>
    <row r="280" spans="2:24" customFormat="1" ht="15.75" customHeight="1" x14ac:dyDescent="0.3">
      <c r="B280" s="144"/>
      <c r="C280" s="144"/>
      <c r="D280" s="144"/>
      <c r="E280" s="144"/>
      <c r="F280" s="144"/>
      <c r="G280" s="144"/>
      <c r="H280" s="144"/>
      <c r="I280" s="145"/>
      <c r="J280" s="145"/>
      <c r="K280" s="145"/>
      <c r="L280" s="146"/>
      <c r="M280" s="146"/>
      <c r="N280" s="147"/>
      <c r="O280" s="147"/>
      <c r="P280" s="147"/>
      <c r="Q280" s="147"/>
      <c r="R280" s="147"/>
      <c r="S280" s="147"/>
      <c r="T280" s="147"/>
      <c r="U280" s="147"/>
      <c r="V280" s="147"/>
      <c r="W280" s="144"/>
      <c r="X280" s="144"/>
    </row>
    <row r="281" spans="2:24" customFormat="1" ht="15.75" customHeight="1" x14ac:dyDescent="0.3">
      <c r="B281" s="144"/>
      <c r="C281" s="144"/>
      <c r="D281" s="144"/>
      <c r="E281" s="144"/>
      <c r="F281" s="144"/>
      <c r="G281" s="144"/>
      <c r="H281" s="144"/>
      <c r="I281" s="145"/>
      <c r="J281" s="145"/>
      <c r="K281" s="145"/>
      <c r="L281" s="146"/>
      <c r="M281" s="146"/>
      <c r="N281" s="147"/>
      <c r="O281" s="147"/>
      <c r="P281" s="147"/>
      <c r="Q281" s="147"/>
      <c r="R281" s="147"/>
      <c r="S281" s="147"/>
      <c r="T281" s="147"/>
      <c r="U281" s="147"/>
      <c r="V281" s="147"/>
      <c r="W281" s="144"/>
      <c r="X281" s="144"/>
    </row>
    <row r="282" spans="2:24" customFormat="1" ht="15.75" customHeight="1" x14ac:dyDescent="0.3">
      <c r="B282" s="144"/>
      <c r="C282" s="144"/>
      <c r="D282" s="144"/>
      <c r="E282" s="144"/>
      <c r="F282" s="144"/>
      <c r="G282" s="144"/>
      <c r="H282" s="144"/>
      <c r="I282" s="145"/>
      <c r="J282" s="145"/>
      <c r="K282" s="145"/>
      <c r="L282" s="146"/>
      <c r="M282" s="146"/>
      <c r="N282" s="147"/>
      <c r="O282" s="147"/>
      <c r="P282" s="147"/>
      <c r="Q282" s="147"/>
      <c r="R282" s="147"/>
      <c r="S282" s="147"/>
      <c r="T282" s="147"/>
      <c r="U282" s="147"/>
      <c r="V282" s="147"/>
      <c r="W282" s="144"/>
      <c r="X282" s="144"/>
    </row>
    <row r="283" spans="2:24" customFormat="1" ht="15.75" customHeight="1" x14ac:dyDescent="0.3">
      <c r="B283" s="144"/>
      <c r="C283" s="144"/>
      <c r="D283" s="144"/>
      <c r="E283" s="144"/>
      <c r="F283" s="144"/>
      <c r="G283" s="144"/>
      <c r="H283" s="144"/>
      <c r="I283" s="145"/>
      <c r="J283" s="145"/>
      <c r="K283" s="145"/>
      <c r="L283" s="146"/>
      <c r="M283" s="146"/>
      <c r="N283" s="147"/>
      <c r="O283" s="147"/>
      <c r="P283" s="147"/>
      <c r="Q283" s="147"/>
      <c r="R283" s="147"/>
      <c r="S283" s="147"/>
      <c r="T283" s="147"/>
      <c r="U283" s="147"/>
      <c r="V283" s="147"/>
      <c r="W283" s="144"/>
      <c r="X283" s="144"/>
    </row>
    <row r="284" spans="2:24" customFormat="1" ht="15.75" customHeight="1" x14ac:dyDescent="0.3">
      <c r="B284" s="144"/>
      <c r="C284" s="144"/>
      <c r="D284" s="144"/>
      <c r="E284" s="144"/>
      <c r="F284" s="144"/>
      <c r="G284" s="144"/>
      <c r="H284" s="144"/>
      <c r="I284" s="145"/>
      <c r="J284" s="145"/>
      <c r="K284" s="145"/>
      <c r="L284" s="146"/>
      <c r="M284" s="146"/>
      <c r="N284" s="147"/>
      <c r="O284" s="147"/>
      <c r="P284" s="147"/>
      <c r="Q284" s="147"/>
      <c r="R284" s="147"/>
      <c r="S284" s="147"/>
      <c r="T284" s="147"/>
      <c r="U284" s="147"/>
      <c r="V284" s="147"/>
      <c r="W284" s="144"/>
      <c r="X284" s="144"/>
    </row>
    <row r="285" spans="2:24" customFormat="1" ht="15.75" customHeight="1" x14ac:dyDescent="0.3">
      <c r="B285" s="144"/>
      <c r="C285" s="144"/>
      <c r="D285" s="144"/>
      <c r="E285" s="144"/>
      <c r="F285" s="144"/>
      <c r="G285" s="144"/>
      <c r="H285" s="144"/>
      <c r="I285" s="145"/>
      <c r="J285" s="145"/>
      <c r="K285" s="145"/>
      <c r="L285" s="146"/>
      <c r="M285" s="146"/>
      <c r="N285" s="147"/>
      <c r="O285" s="147"/>
      <c r="P285" s="147"/>
      <c r="Q285" s="147"/>
      <c r="R285" s="147"/>
      <c r="S285" s="147"/>
      <c r="T285" s="147"/>
      <c r="U285" s="147"/>
      <c r="V285" s="147"/>
      <c r="W285" s="144"/>
      <c r="X285" s="144"/>
    </row>
    <row r="286" spans="2:24" customFormat="1" ht="15.75" customHeight="1" x14ac:dyDescent="0.3">
      <c r="B286" s="144"/>
      <c r="C286" s="144"/>
      <c r="D286" s="144"/>
      <c r="E286" s="144"/>
      <c r="F286" s="144"/>
      <c r="G286" s="144"/>
      <c r="H286" s="144"/>
      <c r="I286" s="145"/>
      <c r="J286" s="145"/>
      <c r="K286" s="145"/>
      <c r="L286" s="146"/>
      <c r="M286" s="146"/>
      <c r="N286" s="147"/>
      <c r="O286" s="147"/>
      <c r="P286" s="147"/>
      <c r="Q286" s="147"/>
      <c r="R286" s="147"/>
      <c r="S286" s="147"/>
      <c r="T286" s="147"/>
      <c r="U286" s="147"/>
      <c r="V286" s="147"/>
      <c r="W286" s="144"/>
      <c r="X286" s="144"/>
    </row>
    <row r="287" spans="2:24" customFormat="1" ht="15.75" customHeight="1" x14ac:dyDescent="0.3">
      <c r="B287" s="144"/>
      <c r="C287" s="144"/>
      <c r="D287" s="144"/>
      <c r="E287" s="144"/>
      <c r="F287" s="144"/>
      <c r="G287" s="144"/>
      <c r="H287" s="144"/>
      <c r="I287" s="145"/>
      <c r="J287" s="145"/>
      <c r="K287" s="145"/>
      <c r="L287" s="146"/>
      <c r="M287" s="146"/>
      <c r="N287" s="147"/>
      <c r="O287" s="147"/>
      <c r="P287" s="147"/>
      <c r="Q287" s="147"/>
      <c r="R287" s="147"/>
      <c r="S287" s="147"/>
      <c r="T287" s="147"/>
      <c r="U287" s="147"/>
      <c r="V287" s="147"/>
      <c r="W287" s="144"/>
      <c r="X287" s="144"/>
    </row>
    <row r="288" spans="2:24" customFormat="1" ht="15.75" customHeight="1" x14ac:dyDescent="0.3">
      <c r="B288" s="144"/>
      <c r="C288" s="144"/>
      <c r="D288" s="144"/>
      <c r="E288" s="144"/>
      <c r="F288" s="144"/>
      <c r="G288" s="144"/>
      <c r="H288" s="144"/>
      <c r="I288" s="145"/>
      <c r="J288" s="145"/>
      <c r="K288" s="145"/>
      <c r="L288" s="146"/>
      <c r="M288" s="146"/>
      <c r="N288" s="147"/>
      <c r="O288" s="147"/>
      <c r="P288" s="147"/>
      <c r="Q288" s="147"/>
      <c r="R288" s="147"/>
      <c r="S288" s="147"/>
      <c r="T288" s="147"/>
      <c r="U288" s="147"/>
      <c r="V288" s="147"/>
      <c r="W288" s="144"/>
      <c r="X288" s="144"/>
    </row>
    <row r="289" spans="2:24" customFormat="1" ht="15.75" customHeight="1" x14ac:dyDescent="0.3">
      <c r="B289" s="144"/>
      <c r="C289" s="144"/>
      <c r="D289" s="144"/>
      <c r="E289" s="144"/>
      <c r="F289" s="144"/>
      <c r="G289" s="144"/>
      <c r="H289" s="144"/>
      <c r="I289" s="145"/>
      <c r="J289" s="145"/>
      <c r="K289" s="145"/>
      <c r="L289" s="146"/>
      <c r="M289" s="146"/>
      <c r="N289" s="147"/>
      <c r="O289" s="147"/>
      <c r="P289" s="147"/>
      <c r="Q289" s="147"/>
      <c r="R289" s="147"/>
      <c r="S289" s="147"/>
      <c r="T289" s="147"/>
      <c r="U289" s="147"/>
      <c r="V289" s="147"/>
      <c r="W289" s="144"/>
      <c r="X289" s="144"/>
    </row>
    <row r="290" spans="2:24" customFormat="1" ht="15.75" customHeight="1" x14ac:dyDescent="0.3">
      <c r="B290" s="144"/>
      <c r="C290" s="144"/>
      <c r="D290" s="144"/>
      <c r="E290" s="144"/>
      <c r="F290" s="144"/>
      <c r="G290" s="144"/>
      <c r="H290" s="144"/>
      <c r="I290" s="145"/>
      <c r="J290" s="145"/>
      <c r="K290" s="145"/>
      <c r="L290" s="146"/>
      <c r="M290" s="146"/>
      <c r="N290" s="147"/>
      <c r="O290" s="147"/>
      <c r="P290" s="147"/>
      <c r="Q290" s="147"/>
      <c r="R290" s="147"/>
      <c r="S290" s="147"/>
      <c r="T290" s="147"/>
      <c r="U290" s="147"/>
      <c r="V290" s="147"/>
      <c r="W290" s="144"/>
      <c r="X290" s="144"/>
    </row>
    <row r="291" spans="2:24" customFormat="1" ht="15.75" customHeight="1" x14ac:dyDescent="0.3">
      <c r="B291" s="144"/>
      <c r="C291" s="144"/>
      <c r="D291" s="144"/>
      <c r="E291" s="144"/>
      <c r="F291" s="144"/>
      <c r="G291" s="144"/>
      <c r="H291" s="144"/>
      <c r="I291" s="145"/>
      <c r="J291" s="145"/>
      <c r="K291" s="145"/>
      <c r="L291" s="146"/>
      <c r="M291" s="146"/>
      <c r="N291" s="147"/>
      <c r="O291" s="147"/>
      <c r="P291" s="147"/>
      <c r="Q291" s="147"/>
      <c r="R291" s="147"/>
      <c r="S291" s="147"/>
      <c r="T291" s="147"/>
      <c r="U291" s="147"/>
      <c r="V291" s="147"/>
      <c r="W291" s="144"/>
      <c r="X291" s="144"/>
    </row>
    <row r="292" spans="2:24" customFormat="1" ht="15.75" customHeight="1" x14ac:dyDescent="0.3">
      <c r="B292" s="144"/>
      <c r="C292" s="144"/>
      <c r="D292" s="144"/>
      <c r="E292" s="144"/>
      <c r="F292" s="144"/>
      <c r="G292" s="144"/>
      <c r="H292" s="144"/>
      <c r="I292" s="145"/>
      <c r="J292" s="145"/>
      <c r="K292" s="145"/>
      <c r="L292" s="146"/>
      <c r="M292" s="146"/>
      <c r="N292" s="147"/>
      <c r="O292" s="147"/>
      <c r="P292" s="147"/>
      <c r="Q292" s="147"/>
      <c r="R292" s="147"/>
      <c r="S292" s="147"/>
      <c r="T292" s="147"/>
      <c r="U292" s="147"/>
      <c r="V292" s="147"/>
      <c r="W292" s="144"/>
      <c r="X292" s="144"/>
    </row>
    <row r="293" spans="2:24" customFormat="1" ht="15.75" customHeight="1" x14ac:dyDescent="0.3">
      <c r="B293" s="144"/>
      <c r="C293" s="144"/>
      <c r="D293" s="144"/>
      <c r="E293" s="144"/>
      <c r="F293" s="144"/>
      <c r="G293" s="144"/>
      <c r="H293" s="144"/>
      <c r="I293" s="145"/>
      <c r="J293" s="145"/>
      <c r="K293" s="145"/>
      <c r="L293" s="146"/>
      <c r="M293" s="146"/>
      <c r="N293" s="147"/>
      <c r="O293" s="147"/>
      <c r="P293" s="147"/>
      <c r="Q293" s="147"/>
      <c r="R293" s="147"/>
      <c r="S293" s="147"/>
      <c r="T293" s="147"/>
      <c r="U293" s="147"/>
      <c r="V293" s="147"/>
      <c r="W293" s="144"/>
      <c r="X293" s="144"/>
    </row>
    <row r="294" spans="2:24" customFormat="1" ht="15.75" customHeight="1" x14ac:dyDescent="0.3">
      <c r="B294" s="144"/>
      <c r="C294" s="144"/>
      <c r="D294" s="144"/>
      <c r="E294" s="144"/>
      <c r="F294" s="144"/>
      <c r="G294" s="144"/>
      <c r="H294" s="144"/>
      <c r="I294" s="145"/>
      <c r="J294" s="145"/>
      <c r="K294" s="145"/>
      <c r="L294" s="146"/>
      <c r="M294" s="146"/>
      <c r="N294" s="147"/>
      <c r="O294" s="147"/>
      <c r="P294" s="147"/>
      <c r="Q294" s="147"/>
      <c r="R294" s="147"/>
      <c r="S294" s="147"/>
      <c r="T294" s="147"/>
      <c r="U294" s="147"/>
      <c r="V294" s="147"/>
      <c r="W294" s="144"/>
      <c r="X294" s="144"/>
    </row>
    <row r="295" spans="2:24" customFormat="1" ht="15.75" customHeight="1" x14ac:dyDescent="0.3">
      <c r="B295" s="144"/>
      <c r="C295" s="144"/>
      <c r="D295" s="144"/>
      <c r="E295" s="144"/>
      <c r="F295" s="144"/>
      <c r="G295" s="144"/>
      <c r="H295" s="144"/>
      <c r="I295" s="145"/>
      <c r="J295" s="145"/>
      <c r="K295" s="145"/>
      <c r="L295" s="146"/>
      <c r="M295" s="146"/>
      <c r="N295" s="147"/>
      <c r="O295" s="147"/>
      <c r="P295" s="147"/>
      <c r="Q295" s="147"/>
      <c r="R295" s="147"/>
      <c r="S295" s="147"/>
      <c r="T295" s="147"/>
      <c r="U295" s="147"/>
      <c r="V295" s="147"/>
      <c r="W295" s="144"/>
      <c r="X295" s="144"/>
    </row>
    <row r="296" spans="2:24" customFormat="1" ht="15.75" customHeight="1" x14ac:dyDescent="0.3">
      <c r="B296" s="144"/>
      <c r="C296" s="144"/>
      <c r="D296" s="144"/>
      <c r="E296" s="144"/>
      <c r="F296" s="144"/>
      <c r="G296" s="144"/>
      <c r="H296" s="144"/>
      <c r="I296" s="145"/>
      <c r="J296" s="145"/>
      <c r="K296" s="145"/>
      <c r="L296" s="146"/>
      <c r="M296" s="146"/>
      <c r="N296" s="147"/>
      <c r="O296" s="147"/>
      <c r="P296" s="147"/>
      <c r="Q296" s="147"/>
      <c r="R296" s="147"/>
      <c r="S296" s="147"/>
      <c r="T296" s="147"/>
      <c r="U296" s="147"/>
      <c r="V296" s="147"/>
      <c r="W296" s="144"/>
      <c r="X296" s="144"/>
    </row>
    <row r="297" spans="2:24" customFormat="1" ht="15.75" customHeight="1" x14ac:dyDescent="0.3">
      <c r="B297" s="144"/>
      <c r="C297" s="144"/>
      <c r="D297" s="144"/>
      <c r="E297" s="144"/>
      <c r="F297" s="144"/>
      <c r="G297" s="144"/>
      <c r="H297" s="144"/>
      <c r="I297" s="145"/>
      <c r="J297" s="145"/>
      <c r="K297" s="145"/>
      <c r="L297" s="146"/>
      <c r="M297" s="146"/>
      <c r="N297" s="147"/>
      <c r="O297" s="147"/>
      <c r="P297" s="147"/>
      <c r="Q297" s="147"/>
      <c r="R297" s="147"/>
      <c r="S297" s="147"/>
      <c r="T297" s="147"/>
      <c r="U297" s="147"/>
      <c r="V297" s="147"/>
      <c r="W297" s="144"/>
      <c r="X297" s="144"/>
    </row>
    <row r="298" spans="2:24" customFormat="1" ht="15.75" customHeight="1" x14ac:dyDescent="0.3">
      <c r="B298" s="144"/>
      <c r="C298" s="144"/>
      <c r="D298" s="144"/>
      <c r="E298" s="144"/>
      <c r="F298" s="144"/>
      <c r="G298" s="144"/>
      <c r="H298" s="144"/>
      <c r="I298" s="145"/>
      <c r="J298" s="145"/>
      <c r="K298" s="145"/>
      <c r="L298" s="146"/>
      <c r="M298" s="146"/>
      <c r="N298" s="147"/>
      <c r="O298" s="147"/>
      <c r="P298" s="147"/>
      <c r="Q298" s="147"/>
      <c r="R298" s="147"/>
      <c r="S298" s="147"/>
      <c r="T298" s="147"/>
      <c r="U298" s="147"/>
      <c r="V298" s="147"/>
      <c r="W298" s="144"/>
      <c r="X298" s="144"/>
    </row>
    <row r="299" spans="2:24" customFormat="1" ht="15.75" customHeight="1" x14ac:dyDescent="0.3">
      <c r="B299" s="144"/>
      <c r="C299" s="144"/>
      <c r="D299" s="144"/>
      <c r="E299" s="144"/>
      <c r="F299" s="144"/>
      <c r="G299" s="144"/>
      <c r="H299" s="144"/>
      <c r="I299" s="145"/>
      <c r="J299" s="145"/>
      <c r="K299" s="145"/>
      <c r="L299" s="146"/>
      <c r="M299" s="146"/>
      <c r="N299" s="147"/>
      <c r="O299" s="147"/>
      <c r="P299" s="147"/>
      <c r="Q299" s="147"/>
      <c r="R299" s="147"/>
      <c r="S299" s="147"/>
      <c r="T299" s="147"/>
      <c r="U299" s="147"/>
      <c r="V299" s="147"/>
      <c r="W299" s="144"/>
      <c r="X299" s="144"/>
    </row>
    <row r="300" spans="2:24" customFormat="1" ht="15.75" customHeight="1" x14ac:dyDescent="0.3">
      <c r="B300" s="144"/>
      <c r="C300" s="144"/>
      <c r="D300" s="144"/>
      <c r="E300" s="144"/>
      <c r="F300" s="144"/>
      <c r="G300" s="144"/>
      <c r="H300" s="144"/>
      <c r="I300" s="145"/>
      <c r="J300" s="145"/>
      <c r="K300" s="145"/>
      <c r="L300" s="146"/>
      <c r="M300" s="146"/>
      <c r="N300" s="147"/>
      <c r="O300" s="147"/>
      <c r="P300" s="147"/>
      <c r="Q300" s="147"/>
      <c r="R300" s="147"/>
      <c r="S300" s="147"/>
      <c r="T300" s="147"/>
      <c r="U300" s="147"/>
      <c r="V300" s="147"/>
      <c r="W300" s="144"/>
      <c r="X300" s="144"/>
    </row>
    <row r="301" spans="2:24" customFormat="1" ht="15.75" customHeight="1" x14ac:dyDescent="0.3">
      <c r="B301" s="144"/>
      <c r="C301" s="144"/>
      <c r="D301" s="144"/>
      <c r="E301" s="144"/>
      <c r="F301" s="144"/>
      <c r="G301" s="144"/>
      <c r="H301" s="144"/>
      <c r="I301" s="145"/>
      <c r="J301" s="145"/>
      <c r="K301" s="145"/>
      <c r="L301" s="146"/>
      <c r="M301" s="146"/>
      <c r="N301" s="147"/>
      <c r="O301" s="147"/>
      <c r="P301" s="147"/>
      <c r="Q301" s="147"/>
      <c r="R301" s="147"/>
      <c r="S301" s="147"/>
      <c r="T301" s="147"/>
      <c r="U301" s="147"/>
      <c r="V301" s="147"/>
      <c r="W301" s="144"/>
      <c r="X301" s="144"/>
    </row>
    <row r="302" spans="2:24" customFormat="1" ht="15.75" customHeight="1" x14ac:dyDescent="0.3">
      <c r="B302" s="144"/>
      <c r="C302" s="144"/>
      <c r="D302" s="144"/>
      <c r="E302" s="144"/>
      <c r="F302" s="144"/>
      <c r="G302" s="144"/>
      <c r="H302" s="144"/>
      <c r="I302" s="145"/>
      <c r="J302" s="145"/>
      <c r="K302" s="145"/>
      <c r="L302" s="146"/>
      <c r="M302" s="146"/>
      <c r="N302" s="147"/>
      <c r="O302" s="147"/>
      <c r="P302" s="147"/>
      <c r="Q302" s="147"/>
      <c r="R302" s="147"/>
      <c r="S302" s="147"/>
      <c r="T302" s="147"/>
      <c r="U302" s="147"/>
      <c r="V302" s="147"/>
      <c r="W302" s="144"/>
      <c r="X302" s="144"/>
    </row>
    <row r="303" spans="2:24" customFormat="1" ht="15.75" customHeight="1" x14ac:dyDescent="0.3">
      <c r="B303" s="144"/>
      <c r="C303" s="144"/>
      <c r="D303" s="144"/>
      <c r="E303" s="144"/>
      <c r="F303" s="144"/>
      <c r="G303" s="144"/>
      <c r="H303" s="144"/>
      <c r="I303" s="145"/>
      <c r="J303" s="145"/>
      <c r="K303" s="145"/>
      <c r="L303" s="146"/>
      <c r="M303" s="146"/>
      <c r="N303" s="147"/>
      <c r="O303" s="147"/>
      <c r="P303" s="147"/>
      <c r="Q303" s="147"/>
      <c r="R303" s="147"/>
      <c r="S303" s="147"/>
      <c r="T303" s="147"/>
      <c r="U303" s="147"/>
      <c r="V303" s="147"/>
      <c r="W303" s="144"/>
      <c r="X303" s="144"/>
    </row>
    <row r="304" spans="2:24" customFormat="1" ht="15.75" customHeight="1" x14ac:dyDescent="0.3">
      <c r="B304" s="144"/>
      <c r="C304" s="144"/>
      <c r="D304" s="144"/>
      <c r="E304" s="144"/>
      <c r="F304" s="144"/>
      <c r="G304" s="144"/>
      <c r="H304" s="144"/>
      <c r="I304" s="145"/>
      <c r="J304" s="145"/>
      <c r="K304" s="145"/>
      <c r="L304" s="146"/>
      <c r="M304" s="146"/>
      <c r="N304" s="147"/>
      <c r="O304" s="147"/>
      <c r="P304" s="147"/>
      <c r="Q304" s="147"/>
      <c r="R304" s="147"/>
      <c r="S304" s="147"/>
      <c r="T304" s="147"/>
      <c r="U304" s="147"/>
      <c r="V304" s="147"/>
      <c r="W304" s="144"/>
      <c r="X304" s="144"/>
    </row>
    <row r="305" spans="2:24" customFormat="1" ht="15.75" customHeight="1" x14ac:dyDescent="0.3">
      <c r="B305" s="144"/>
      <c r="C305" s="144"/>
      <c r="D305" s="144"/>
      <c r="E305" s="144"/>
      <c r="F305" s="144"/>
      <c r="G305" s="144"/>
      <c r="H305" s="144"/>
      <c r="I305" s="145"/>
      <c r="J305" s="145"/>
      <c r="K305" s="145"/>
      <c r="L305" s="146"/>
      <c r="M305" s="146"/>
      <c r="N305" s="147"/>
      <c r="O305" s="147"/>
      <c r="P305" s="147"/>
      <c r="Q305" s="147"/>
      <c r="R305" s="147"/>
      <c r="S305" s="147"/>
      <c r="T305" s="147"/>
      <c r="U305" s="147"/>
      <c r="V305" s="147"/>
      <c r="W305" s="144"/>
      <c r="X305" s="144"/>
    </row>
    <row r="306" spans="2:24" customFormat="1" ht="15.75" customHeight="1" x14ac:dyDescent="0.3">
      <c r="B306" s="144"/>
      <c r="C306" s="144"/>
      <c r="D306" s="144"/>
      <c r="E306" s="144"/>
      <c r="F306" s="144"/>
      <c r="G306" s="144"/>
      <c r="H306" s="144"/>
      <c r="I306" s="145"/>
      <c r="J306" s="145"/>
      <c r="K306" s="145"/>
      <c r="L306" s="146"/>
      <c r="M306" s="146"/>
      <c r="N306" s="147"/>
      <c r="O306" s="147"/>
      <c r="P306" s="147"/>
      <c r="Q306" s="147"/>
      <c r="R306" s="147"/>
      <c r="S306" s="147"/>
      <c r="T306" s="147"/>
      <c r="U306" s="147"/>
      <c r="V306" s="147"/>
      <c r="W306" s="144"/>
      <c r="X306" s="144"/>
    </row>
    <row r="307" spans="2:24" customFormat="1" ht="15.75" customHeight="1" x14ac:dyDescent="0.3">
      <c r="B307" s="144"/>
      <c r="C307" s="144"/>
      <c r="D307" s="144"/>
      <c r="E307" s="144"/>
      <c r="F307" s="144"/>
      <c r="G307" s="144"/>
      <c r="H307" s="144"/>
      <c r="I307" s="145"/>
      <c r="J307" s="145"/>
      <c r="K307" s="145"/>
      <c r="L307" s="146"/>
      <c r="M307" s="146"/>
      <c r="N307" s="147"/>
      <c r="O307" s="147"/>
      <c r="P307" s="147"/>
      <c r="Q307" s="147"/>
      <c r="R307" s="147"/>
      <c r="S307" s="147"/>
      <c r="T307" s="147"/>
      <c r="U307" s="147"/>
      <c r="V307" s="147"/>
      <c r="W307" s="144"/>
      <c r="X307" s="144"/>
    </row>
    <row r="308" spans="2:24" customFormat="1" ht="15.75" customHeight="1" x14ac:dyDescent="0.3">
      <c r="B308" s="144"/>
      <c r="C308" s="144"/>
      <c r="D308" s="144"/>
      <c r="E308" s="144"/>
      <c r="F308" s="144"/>
      <c r="G308" s="144"/>
      <c r="H308" s="144"/>
      <c r="I308" s="145"/>
      <c r="J308" s="145"/>
      <c r="K308" s="145"/>
      <c r="L308" s="146"/>
      <c r="M308" s="146"/>
      <c r="N308" s="147"/>
      <c r="O308" s="147"/>
      <c r="P308" s="147"/>
      <c r="Q308" s="147"/>
      <c r="R308" s="147"/>
      <c r="S308" s="147"/>
      <c r="T308" s="147"/>
      <c r="U308" s="147"/>
      <c r="V308" s="147"/>
      <c r="W308" s="144"/>
      <c r="X308" s="144"/>
    </row>
    <row r="309" spans="2:24" customFormat="1" ht="15.75" customHeight="1" x14ac:dyDescent="0.3">
      <c r="B309" s="144"/>
      <c r="C309" s="144"/>
      <c r="D309" s="144"/>
      <c r="E309" s="144"/>
      <c r="F309" s="144"/>
      <c r="G309" s="144"/>
      <c r="H309" s="144"/>
      <c r="I309" s="145"/>
      <c r="J309" s="145"/>
      <c r="K309" s="145"/>
      <c r="L309" s="146"/>
      <c r="M309" s="146"/>
      <c r="N309" s="147"/>
      <c r="O309" s="147"/>
      <c r="P309" s="147"/>
      <c r="Q309" s="147"/>
      <c r="R309" s="147"/>
      <c r="S309" s="147"/>
      <c r="T309" s="147"/>
      <c r="U309" s="147"/>
      <c r="V309" s="147"/>
      <c r="W309" s="144"/>
      <c r="X309" s="144"/>
    </row>
    <row r="310" spans="2:24" customFormat="1" ht="15.75" customHeight="1" x14ac:dyDescent="0.3">
      <c r="B310" s="144"/>
      <c r="C310" s="144"/>
      <c r="D310" s="144"/>
      <c r="E310" s="144"/>
      <c r="F310" s="144"/>
      <c r="G310" s="144"/>
      <c r="H310" s="144"/>
      <c r="I310" s="145"/>
      <c r="J310" s="145"/>
      <c r="K310" s="145"/>
      <c r="L310" s="146"/>
      <c r="M310" s="146"/>
      <c r="N310" s="147"/>
      <c r="O310" s="147"/>
      <c r="P310" s="147"/>
      <c r="Q310" s="147"/>
      <c r="R310" s="147"/>
      <c r="S310" s="147"/>
      <c r="T310" s="147"/>
      <c r="U310" s="147"/>
      <c r="V310" s="147"/>
      <c r="W310" s="144"/>
      <c r="X310" s="144"/>
    </row>
    <row r="311" spans="2:24" customFormat="1" ht="15.75" customHeight="1" x14ac:dyDescent="0.3">
      <c r="B311" s="144"/>
      <c r="C311" s="144"/>
      <c r="D311" s="144"/>
      <c r="E311" s="144"/>
      <c r="F311" s="144"/>
      <c r="G311" s="144"/>
      <c r="H311" s="144"/>
      <c r="I311" s="145"/>
      <c r="J311" s="145"/>
      <c r="K311" s="145"/>
      <c r="L311" s="146"/>
      <c r="M311" s="146"/>
      <c r="N311" s="147"/>
      <c r="O311" s="147"/>
      <c r="P311" s="147"/>
      <c r="Q311" s="147"/>
      <c r="R311" s="147"/>
      <c r="S311" s="147"/>
      <c r="T311" s="147"/>
      <c r="U311" s="147"/>
      <c r="V311" s="147"/>
      <c r="W311" s="144"/>
      <c r="X311" s="144"/>
    </row>
    <row r="312" spans="2:24" customFormat="1" ht="15.75" customHeight="1" x14ac:dyDescent="0.3">
      <c r="B312" s="144"/>
      <c r="C312" s="144"/>
      <c r="D312" s="144"/>
      <c r="E312" s="144"/>
      <c r="F312" s="144"/>
      <c r="G312" s="144"/>
      <c r="H312" s="144"/>
      <c r="I312" s="145"/>
      <c r="J312" s="145"/>
      <c r="K312" s="145"/>
      <c r="L312" s="146"/>
      <c r="M312" s="146"/>
      <c r="N312" s="147"/>
      <c r="O312" s="147"/>
      <c r="P312" s="147"/>
      <c r="Q312" s="147"/>
      <c r="R312" s="147"/>
      <c r="S312" s="147"/>
      <c r="T312" s="147"/>
      <c r="U312" s="147"/>
      <c r="V312" s="147"/>
      <c r="W312" s="144"/>
      <c r="X312" s="144"/>
    </row>
    <row r="313" spans="2:24" customFormat="1" ht="15.75" customHeight="1" x14ac:dyDescent="0.3">
      <c r="B313" s="144"/>
      <c r="C313" s="144"/>
      <c r="D313" s="144"/>
      <c r="E313" s="144"/>
      <c r="F313" s="144"/>
      <c r="G313" s="144"/>
      <c r="H313" s="144"/>
      <c r="I313" s="145"/>
      <c r="J313" s="145"/>
      <c r="K313" s="145"/>
      <c r="L313" s="146"/>
      <c r="M313" s="146"/>
      <c r="N313" s="147"/>
      <c r="O313" s="147"/>
      <c r="P313" s="147"/>
      <c r="Q313" s="147"/>
      <c r="R313" s="147"/>
      <c r="S313" s="147"/>
      <c r="T313" s="147"/>
      <c r="U313" s="147"/>
      <c r="V313" s="147"/>
      <c r="W313" s="144"/>
      <c r="X313" s="144"/>
    </row>
    <row r="314" spans="2:24" customFormat="1" ht="15.75" customHeight="1" x14ac:dyDescent="0.3">
      <c r="B314" s="144"/>
      <c r="C314" s="144"/>
      <c r="D314" s="144"/>
      <c r="E314" s="144"/>
      <c r="F314" s="144"/>
      <c r="G314" s="144"/>
      <c r="H314" s="144"/>
      <c r="I314" s="145"/>
      <c r="J314" s="145"/>
      <c r="K314" s="145"/>
      <c r="L314" s="146"/>
      <c r="M314" s="146"/>
      <c r="N314" s="147"/>
      <c r="O314" s="147"/>
      <c r="P314" s="147"/>
      <c r="Q314" s="147"/>
      <c r="R314" s="147"/>
      <c r="S314" s="147"/>
      <c r="T314" s="147"/>
      <c r="U314" s="147"/>
      <c r="V314" s="147"/>
      <c r="W314" s="144"/>
      <c r="X314" s="144"/>
    </row>
    <row r="315" spans="2:24" customFormat="1" ht="15.75" customHeight="1" x14ac:dyDescent="0.3">
      <c r="B315" s="144"/>
      <c r="C315" s="144"/>
      <c r="D315" s="144"/>
      <c r="E315" s="144"/>
      <c r="F315" s="144"/>
      <c r="G315" s="144"/>
      <c r="H315" s="144"/>
      <c r="I315" s="145"/>
      <c r="J315" s="145"/>
      <c r="K315" s="145"/>
      <c r="L315" s="146"/>
      <c r="M315" s="146"/>
      <c r="N315" s="147"/>
      <c r="O315" s="147"/>
      <c r="P315" s="147"/>
      <c r="Q315" s="147"/>
      <c r="R315" s="147"/>
      <c r="S315" s="147"/>
      <c r="T315" s="147"/>
      <c r="U315" s="147"/>
      <c r="V315" s="147"/>
      <c r="W315" s="144"/>
      <c r="X315" s="144"/>
    </row>
    <row r="316" spans="2:24" customFormat="1" ht="15.75" customHeight="1" x14ac:dyDescent="0.3">
      <c r="B316" s="144"/>
      <c r="C316" s="144"/>
      <c r="D316" s="144"/>
      <c r="E316" s="144"/>
      <c r="F316" s="144"/>
      <c r="G316" s="144"/>
      <c r="H316" s="144"/>
      <c r="I316" s="145"/>
      <c r="J316" s="145"/>
      <c r="K316" s="145"/>
      <c r="L316" s="146"/>
      <c r="M316" s="146"/>
      <c r="N316" s="147"/>
      <c r="O316" s="147"/>
      <c r="P316" s="147"/>
      <c r="Q316" s="147"/>
      <c r="R316" s="147"/>
      <c r="S316" s="147"/>
      <c r="T316" s="147"/>
      <c r="U316" s="147"/>
      <c r="V316" s="147"/>
      <c r="W316" s="144"/>
      <c r="X316" s="144"/>
    </row>
    <row r="317" spans="2:24" customFormat="1" ht="15.75" customHeight="1" x14ac:dyDescent="0.3">
      <c r="B317" s="144"/>
      <c r="C317" s="144"/>
      <c r="D317" s="144"/>
      <c r="E317" s="144"/>
      <c r="F317" s="144"/>
      <c r="G317" s="144"/>
      <c r="H317" s="144"/>
      <c r="I317" s="145"/>
      <c r="J317" s="145"/>
      <c r="K317" s="145"/>
      <c r="L317" s="146"/>
      <c r="M317" s="146"/>
      <c r="N317" s="147"/>
      <c r="O317" s="147"/>
      <c r="P317" s="147"/>
      <c r="Q317" s="147"/>
      <c r="R317" s="147"/>
      <c r="S317" s="147"/>
      <c r="T317" s="147"/>
      <c r="U317" s="147"/>
      <c r="V317" s="147"/>
      <c r="W317" s="144"/>
      <c r="X317" s="144"/>
    </row>
    <row r="318" spans="2:24" customFormat="1" ht="15.75" customHeight="1" x14ac:dyDescent="0.3">
      <c r="B318" s="144"/>
      <c r="C318" s="144"/>
      <c r="D318" s="144"/>
      <c r="E318" s="144"/>
      <c r="F318" s="144"/>
      <c r="G318" s="144"/>
      <c r="H318" s="144"/>
      <c r="I318" s="145"/>
      <c r="J318" s="145"/>
      <c r="K318" s="145"/>
      <c r="L318" s="146"/>
      <c r="M318" s="146"/>
      <c r="N318" s="147"/>
      <c r="O318" s="147"/>
      <c r="P318" s="147"/>
      <c r="Q318" s="147"/>
      <c r="R318" s="147"/>
      <c r="S318" s="147"/>
      <c r="T318" s="147"/>
      <c r="U318" s="147"/>
      <c r="V318" s="147"/>
      <c r="W318" s="144"/>
      <c r="X318" s="144"/>
    </row>
    <row r="319" spans="2:24" customFormat="1" ht="15.75" customHeight="1" x14ac:dyDescent="0.3">
      <c r="B319" s="144"/>
      <c r="C319" s="144"/>
      <c r="D319" s="144"/>
      <c r="E319" s="144"/>
      <c r="F319" s="144"/>
      <c r="G319" s="144"/>
      <c r="H319" s="144"/>
      <c r="I319" s="145"/>
      <c r="J319" s="145"/>
      <c r="K319" s="145"/>
      <c r="L319" s="146"/>
      <c r="M319" s="146"/>
      <c r="N319" s="147"/>
      <c r="O319" s="147"/>
      <c r="P319" s="147"/>
      <c r="Q319" s="147"/>
      <c r="R319" s="147"/>
      <c r="S319" s="147"/>
      <c r="T319" s="147"/>
      <c r="U319" s="147"/>
      <c r="V319" s="147"/>
      <c r="W319" s="144"/>
      <c r="X319" s="144"/>
    </row>
    <row r="320" spans="2:24" customFormat="1" ht="15.75" customHeight="1" x14ac:dyDescent="0.3">
      <c r="B320" s="144"/>
      <c r="C320" s="144"/>
      <c r="D320" s="144"/>
      <c r="E320" s="144"/>
      <c r="F320" s="144"/>
      <c r="G320" s="144"/>
      <c r="H320" s="144"/>
      <c r="I320" s="145"/>
      <c r="J320" s="145"/>
      <c r="K320" s="145"/>
      <c r="L320" s="146"/>
      <c r="M320" s="146"/>
      <c r="N320" s="147"/>
      <c r="O320" s="147"/>
      <c r="P320" s="147"/>
      <c r="Q320" s="147"/>
      <c r="R320" s="147"/>
      <c r="S320" s="147"/>
      <c r="T320" s="147"/>
      <c r="U320" s="147"/>
      <c r="V320" s="147"/>
      <c r="W320" s="144"/>
      <c r="X320" s="144"/>
    </row>
    <row r="321" spans="2:24" customFormat="1" ht="15.75" customHeight="1" x14ac:dyDescent="0.3">
      <c r="B321" s="144"/>
      <c r="C321" s="144"/>
      <c r="D321" s="144"/>
      <c r="E321" s="144"/>
      <c r="F321" s="144"/>
      <c r="G321" s="144"/>
      <c r="H321" s="144"/>
      <c r="I321" s="145"/>
      <c r="J321" s="145"/>
      <c r="K321" s="145"/>
      <c r="L321" s="146"/>
      <c r="M321" s="146"/>
      <c r="N321" s="147"/>
      <c r="O321" s="147"/>
      <c r="P321" s="147"/>
      <c r="Q321" s="147"/>
      <c r="R321" s="147"/>
      <c r="S321" s="147"/>
      <c r="T321" s="147"/>
      <c r="U321" s="147"/>
      <c r="V321" s="147"/>
      <c r="W321" s="144"/>
      <c r="X321" s="144"/>
    </row>
    <row r="322" spans="2:24" customFormat="1" ht="15.75" customHeight="1" x14ac:dyDescent="0.3">
      <c r="B322" s="144"/>
      <c r="C322" s="144"/>
      <c r="D322" s="144"/>
      <c r="E322" s="144"/>
      <c r="F322" s="144"/>
      <c r="G322" s="144"/>
      <c r="H322" s="144"/>
      <c r="I322" s="145"/>
      <c r="J322" s="145"/>
      <c r="K322" s="145"/>
      <c r="L322" s="146"/>
      <c r="M322" s="146"/>
      <c r="N322" s="147"/>
      <c r="O322" s="147"/>
      <c r="P322" s="147"/>
      <c r="Q322" s="147"/>
      <c r="R322" s="147"/>
      <c r="S322" s="147"/>
      <c r="T322" s="147"/>
      <c r="U322" s="147"/>
      <c r="V322" s="147"/>
      <c r="W322" s="144"/>
      <c r="X322" s="144"/>
    </row>
    <row r="323" spans="2:24" customFormat="1" ht="15.75" customHeight="1" x14ac:dyDescent="0.3">
      <c r="B323" s="144"/>
      <c r="C323" s="144"/>
      <c r="D323" s="144"/>
      <c r="E323" s="144"/>
      <c r="F323" s="144"/>
      <c r="G323" s="144"/>
      <c r="H323" s="144"/>
      <c r="I323" s="145"/>
      <c r="J323" s="145"/>
      <c r="K323" s="145"/>
      <c r="L323" s="146"/>
      <c r="M323" s="146"/>
      <c r="N323" s="147"/>
      <c r="O323" s="147"/>
      <c r="P323" s="147"/>
      <c r="Q323" s="147"/>
      <c r="R323" s="147"/>
      <c r="S323" s="147"/>
      <c r="T323" s="147"/>
      <c r="U323" s="147"/>
      <c r="V323" s="147"/>
      <c r="W323" s="144"/>
      <c r="X323" s="144"/>
    </row>
    <row r="324" spans="2:24" customFormat="1" ht="15.75" customHeight="1" x14ac:dyDescent="0.3">
      <c r="B324" s="144"/>
      <c r="C324" s="144"/>
      <c r="D324" s="144"/>
      <c r="E324" s="144"/>
      <c r="F324" s="144"/>
      <c r="G324" s="144"/>
      <c r="H324" s="144"/>
      <c r="I324" s="145"/>
      <c r="J324" s="145"/>
      <c r="K324" s="145"/>
      <c r="L324" s="146"/>
      <c r="M324" s="146"/>
      <c r="N324" s="147"/>
      <c r="O324" s="147"/>
      <c r="P324" s="147"/>
      <c r="Q324" s="147"/>
      <c r="R324" s="147"/>
      <c r="S324" s="147"/>
      <c r="T324" s="147"/>
      <c r="U324" s="147"/>
      <c r="V324" s="147"/>
      <c r="W324" s="144"/>
      <c r="X324" s="144"/>
    </row>
    <row r="325" spans="2:24" customFormat="1" ht="15.75" customHeight="1" x14ac:dyDescent="0.3">
      <c r="B325" s="144"/>
      <c r="C325" s="144"/>
      <c r="D325" s="144"/>
      <c r="E325" s="144"/>
      <c r="F325" s="144"/>
      <c r="G325" s="144"/>
      <c r="H325" s="144"/>
      <c r="I325" s="145"/>
      <c r="J325" s="145"/>
      <c r="K325" s="145"/>
      <c r="L325" s="146"/>
      <c r="M325" s="146"/>
      <c r="N325" s="147"/>
      <c r="O325" s="147"/>
      <c r="P325" s="147"/>
      <c r="Q325" s="147"/>
      <c r="R325" s="147"/>
      <c r="S325" s="147"/>
      <c r="T325" s="147"/>
      <c r="U325" s="147"/>
      <c r="V325" s="147"/>
      <c r="W325" s="144"/>
      <c r="X325" s="144"/>
    </row>
    <row r="326" spans="2:24" customFormat="1" ht="15.75" customHeight="1" x14ac:dyDescent="0.3">
      <c r="B326" s="144"/>
      <c r="C326" s="144"/>
      <c r="D326" s="144"/>
      <c r="E326" s="144"/>
      <c r="F326" s="144"/>
      <c r="G326" s="144"/>
      <c r="H326" s="144"/>
      <c r="I326" s="145"/>
      <c r="J326" s="145"/>
      <c r="K326" s="145"/>
      <c r="L326" s="146"/>
      <c r="M326" s="146"/>
      <c r="N326" s="147"/>
      <c r="O326" s="147"/>
      <c r="P326" s="147"/>
      <c r="Q326" s="147"/>
      <c r="R326" s="147"/>
      <c r="S326" s="147"/>
      <c r="T326" s="147"/>
      <c r="U326" s="147"/>
      <c r="V326" s="147"/>
      <c r="W326" s="144"/>
      <c r="X326" s="144"/>
    </row>
    <row r="327" spans="2:24" customFormat="1" ht="15.75" customHeight="1" x14ac:dyDescent="0.3">
      <c r="B327" s="144"/>
      <c r="C327" s="144"/>
      <c r="D327" s="144"/>
      <c r="E327" s="144"/>
      <c r="F327" s="144"/>
      <c r="G327" s="144"/>
      <c r="H327" s="144"/>
      <c r="I327" s="145"/>
      <c r="J327" s="145"/>
      <c r="K327" s="145"/>
      <c r="L327" s="146"/>
      <c r="M327" s="146"/>
      <c r="N327" s="147"/>
      <c r="O327" s="147"/>
      <c r="P327" s="147"/>
      <c r="Q327" s="147"/>
      <c r="R327" s="147"/>
      <c r="S327" s="147"/>
      <c r="T327" s="147"/>
      <c r="U327" s="147"/>
      <c r="V327" s="147"/>
      <c r="W327" s="144"/>
      <c r="X327" s="144"/>
    </row>
    <row r="328" spans="2:24" customFormat="1" ht="15.75" customHeight="1" x14ac:dyDescent="0.3">
      <c r="B328" s="144"/>
      <c r="C328" s="144"/>
      <c r="D328" s="144"/>
      <c r="E328" s="144"/>
      <c r="F328" s="144"/>
      <c r="G328" s="144"/>
      <c r="H328" s="144"/>
      <c r="I328" s="145"/>
      <c r="J328" s="145"/>
      <c r="K328" s="145"/>
      <c r="L328" s="146"/>
      <c r="M328" s="146"/>
      <c r="N328" s="147"/>
      <c r="O328" s="147"/>
      <c r="P328" s="147"/>
      <c r="Q328" s="147"/>
      <c r="R328" s="147"/>
      <c r="S328" s="147"/>
      <c r="T328" s="147"/>
      <c r="U328" s="147"/>
      <c r="V328" s="147"/>
      <c r="W328" s="144"/>
      <c r="X328" s="144"/>
    </row>
    <row r="329" spans="2:24" customFormat="1" ht="15.75" customHeight="1" x14ac:dyDescent="0.3">
      <c r="B329" s="144"/>
      <c r="C329" s="144"/>
      <c r="D329" s="144"/>
      <c r="E329" s="144"/>
      <c r="F329" s="144"/>
      <c r="G329" s="144"/>
      <c r="H329" s="144"/>
      <c r="I329" s="145"/>
      <c r="J329" s="145"/>
      <c r="K329" s="145"/>
      <c r="L329" s="146"/>
      <c r="M329" s="146"/>
      <c r="N329" s="147"/>
      <c r="O329" s="147"/>
      <c r="P329" s="147"/>
      <c r="Q329" s="147"/>
      <c r="R329" s="147"/>
      <c r="S329" s="147"/>
      <c r="T329" s="147"/>
      <c r="U329" s="147"/>
      <c r="V329" s="147"/>
      <c r="W329" s="144"/>
      <c r="X329" s="144"/>
    </row>
    <row r="330" spans="2:24" customFormat="1" ht="15.75" customHeight="1" x14ac:dyDescent="0.3">
      <c r="B330" s="144"/>
      <c r="C330" s="144"/>
      <c r="D330" s="144"/>
      <c r="E330" s="144"/>
      <c r="F330" s="144"/>
      <c r="G330" s="144"/>
      <c r="H330" s="144"/>
      <c r="I330" s="145"/>
      <c r="J330" s="145"/>
      <c r="K330" s="145"/>
      <c r="L330" s="146"/>
      <c r="M330" s="146"/>
      <c r="N330" s="147"/>
      <c r="O330" s="147"/>
      <c r="P330" s="147"/>
      <c r="Q330" s="147"/>
      <c r="R330" s="147"/>
      <c r="S330" s="147"/>
      <c r="T330" s="147"/>
      <c r="U330" s="147"/>
      <c r="V330" s="147"/>
      <c r="W330" s="144"/>
      <c r="X330" s="144"/>
    </row>
    <row r="331" spans="2:24" customFormat="1" ht="15.75" customHeight="1" x14ac:dyDescent="0.3">
      <c r="B331" s="144"/>
      <c r="C331" s="144"/>
      <c r="D331" s="144"/>
      <c r="E331" s="144"/>
      <c r="F331" s="144"/>
      <c r="G331" s="144"/>
      <c r="H331" s="144"/>
      <c r="I331" s="145"/>
      <c r="J331" s="145"/>
      <c r="K331" s="145"/>
      <c r="L331" s="146"/>
      <c r="M331" s="146"/>
      <c r="N331" s="147"/>
      <c r="O331" s="147"/>
      <c r="P331" s="147"/>
      <c r="Q331" s="147"/>
      <c r="R331" s="147"/>
      <c r="S331" s="147"/>
      <c r="T331" s="147"/>
      <c r="U331" s="147"/>
      <c r="V331" s="147"/>
      <c r="W331" s="144"/>
      <c r="X331" s="144"/>
    </row>
    <row r="332" spans="2:24" customFormat="1" ht="15.75" customHeight="1" x14ac:dyDescent="0.3">
      <c r="B332" s="144"/>
      <c r="C332" s="144"/>
      <c r="D332" s="144"/>
      <c r="E332" s="144"/>
      <c r="F332" s="144"/>
      <c r="G332" s="144"/>
      <c r="H332" s="144"/>
      <c r="I332" s="145"/>
      <c r="J332" s="145"/>
      <c r="K332" s="145"/>
      <c r="L332" s="146"/>
      <c r="M332" s="146"/>
      <c r="N332" s="147"/>
      <c r="O332" s="147"/>
      <c r="P332" s="147"/>
      <c r="Q332" s="147"/>
      <c r="R332" s="147"/>
      <c r="S332" s="147"/>
      <c r="T332" s="147"/>
      <c r="U332" s="147"/>
      <c r="V332" s="147"/>
      <c r="W332" s="144"/>
      <c r="X332" s="144"/>
    </row>
    <row r="333" spans="2:24" customFormat="1" ht="15.75" customHeight="1" x14ac:dyDescent="0.3">
      <c r="B333" s="144"/>
      <c r="C333" s="144"/>
      <c r="D333" s="144"/>
      <c r="E333" s="144"/>
      <c r="F333" s="144"/>
      <c r="G333" s="144"/>
      <c r="H333" s="144"/>
      <c r="I333" s="145"/>
      <c r="J333" s="145"/>
      <c r="K333" s="145"/>
      <c r="L333" s="146"/>
      <c r="M333" s="146"/>
      <c r="N333" s="147"/>
      <c r="O333" s="147"/>
      <c r="P333" s="147"/>
      <c r="Q333" s="147"/>
      <c r="R333" s="147"/>
      <c r="S333" s="147"/>
      <c r="T333" s="147"/>
      <c r="U333" s="147"/>
      <c r="V333" s="147"/>
      <c r="W333" s="144"/>
      <c r="X333" s="144"/>
    </row>
    <row r="334" spans="2:24" customFormat="1" ht="15.75" customHeight="1" x14ac:dyDescent="0.3">
      <c r="B334" s="144"/>
      <c r="C334" s="144"/>
      <c r="D334" s="144"/>
      <c r="E334" s="144"/>
      <c r="F334" s="144"/>
      <c r="G334" s="144"/>
      <c r="H334" s="144"/>
      <c r="I334" s="145"/>
      <c r="J334" s="145"/>
      <c r="K334" s="145"/>
      <c r="L334" s="146"/>
      <c r="M334" s="146"/>
      <c r="N334" s="147"/>
      <c r="O334" s="147"/>
      <c r="P334" s="147"/>
      <c r="Q334" s="147"/>
      <c r="R334" s="147"/>
      <c r="S334" s="147"/>
      <c r="T334" s="147"/>
      <c r="U334" s="147"/>
      <c r="V334" s="147"/>
      <c r="W334" s="144"/>
      <c r="X334" s="144"/>
    </row>
    <row r="335" spans="2:24" customFormat="1" ht="15.75" customHeight="1" x14ac:dyDescent="0.3">
      <c r="B335" s="144"/>
      <c r="C335" s="144"/>
      <c r="D335" s="144"/>
      <c r="E335" s="144"/>
      <c r="F335" s="144"/>
      <c r="G335" s="144"/>
      <c r="H335" s="144"/>
      <c r="I335" s="145"/>
      <c r="J335" s="145"/>
      <c r="K335" s="145"/>
      <c r="L335" s="146"/>
      <c r="M335" s="146"/>
      <c r="N335" s="147"/>
      <c r="O335" s="147"/>
      <c r="P335" s="147"/>
      <c r="Q335" s="147"/>
      <c r="R335" s="147"/>
      <c r="S335" s="147"/>
      <c r="T335" s="147"/>
      <c r="U335" s="147"/>
      <c r="V335" s="147"/>
      <c r="W335" s="144"/>
      <c r="X335" s="144"/>
    </row>
    <row r="336" spans="2:24" customFormat="1" ht="15.75" customHeight="1" x14ac:dyDescent="0.3">
      <c r="B336" s="144"/>
      <c r="C336" s="144"/>
      <c r="D336" s="144"/>
      <c r="E336" s="144"/>
      <c r="F336" s="144"/>
      <c r="G336" s="144"/>
      <c r="H336" s="144"/>
      <c r="I336" s="145"/>
      <c r="J336" s="145"/>
      <c r="K336" s="145"/>
      <c r="L336" s="146"/>
      <c r="M336" s="146"/>
      <c r="N336" s="147"/>
      <c r="O336" s="147"/>
      <c r="P336" s="147"/>
      <c r="Q336" s="147"/>
      <c r="R336" s="147"/>
      <c r="S336" s="147"/>
      <c r="T336" s="147"/>
      <c r="U336" s="147"/>
      <c r="V336" s="147"/>
      <c r="W336" s="144"/>
      <c r="X336" s="144"/>
    </row>
    <row r="337" spans="2:24" customFormat="1" ht="15.75" customHeight="1" x14ac:dyDescent="0.3">
      <c r="B337" s="144"/>
      <c r="C337" s="144"/>
      <c r="D337" s="144"/>
      <c r="E337" s="144"/>
      <c r="F337" s="144"/>
      <c r="G337" s="144"/>
      <c r="H337" s="144"/>
      <c r="I337" s="145"/>
      <c r="J337" s="145"/>
      <c r="K337" s="145"/>
      <c r="L337" s="146"/>
      <c r="M337" s="146"/>
      <c r="N337" s="147"/>
      <c r="O337" s="147"/>
      <c r="P337" s="147"/>
      <c r="Q337" s="147"/>
      <c r="R337" s="147"/>
      <c r="S337" s="147"/>
      <c r="T337" s="147"/>
      <c r="U337" s="147"/>
      <c r="V337" s="147"/>
      <c r="W337" s="144"/>
      <c r="X337" s="144"/>
    </row>
    <row r="338" spans="2:24" customFormat="1" ht="15.75" customHeight="1" x14ac:dyDescent="0.3">
      <c r="B338" s="144"/>
      <c r="C338" s="144"/>
      <c r="D338" s="144"/>
      <c r="E338" s="144"/>
      <c r="F338" s="144"/>
      <c r="G338" s="144"/>
      <c r="H338" s="144"/>
      <c r="I338" s="145"/>
      <c r="J338" s="145"/>
      <c r="K338" s="145"/>
      <c r="L338" s="146"/>
      <c r="M338" s="146"/>
      <c r="N338" s="147"/>
      <c r="O338" s="147"/>
      <c r="P338" s="147"/>
      <c r="Q338" s="147"/>
      <c r="R338" s="147"/>
      <c r="S338" s="147"/>
      <c r="T338" s="147"/>
      <c r="U338" s="147"/>
      <c r="V338" s="147"/>
      <c r="W338" s="144"/>
      <c r="X338" s="144"/>
    </row>
    <row r="339" spans="2:24" customFormat="1" ht="15.75" customHeight="1" x14ac:dyDescent="0.3">
      <c r="B339" s="144"/>
      <c r="C339" s="144"/>
      <c r="D339" s="144"/>
      <c r="E339" s="144"/>
      <c r="F339" s="144"/>
      <c r="G339" s="144"/>
      <c r="H339" s="144"/>
      <c r="I339" s="145"/>
      <c r="J339" s="145"/>
      <c r="K339" s="145"/>
      <c r="L339" s="146"/>
      <c r="M339" s="146"/>
      <c r="N339" s="147"/>
      <c r="O339" s="147"/>
      <c r="P339" s="147"/>
      <c r="Q339" s="147"/>
      <c r="R339" s="147"/>
      <c r="S339" s="147"/>
      <c r="T339" s="147"/>
      <c r="U339" s="147"/>
      <c r="V339" s="147"/>
      <c r="W339" s="144"/>
      <c r="X339" s="144"/>
    </row>
    <row r="340" spans="2:24" customFormat="1" ht="15.75" customHeight="1" x14ac:dyDescent="0.3">
      <c r="B340" s="144"/>
      <c r="C340" s="144"/>
      <c r="D340" s="144"/>
      <c r="E340" s="144"/>
      <c r="F340" s="144"/>
      <c r="G340" s="144"/>
      <c r="H340" s="144"/>
      <c r="I340" s="145"/>
      <c r="J340" s="145"/>
      <c r="K340" s="145"/>
      <c r="L340" s="146"/>
      <c r="M340" s="146"/>
      <c r="N340" s="147"/>
      <c r="O340" s="147"/>
      <c r="P340" s="147"/>
      <c r="Q340" s="147"/>
      <c r="R340" s="147"/>
      <c r="S340" s="147"/>
      <c r="T340" s="147"/>
      <c r="U340" s="147"/>
      <c r="V340" s="147"/>
      <c r="W340" s="144"/>
      <c r="X340" s="144"/>
    </row>
    <row r="341" spans="2:24" customFormat="1" ht="15.75" customHeight="1" x14ac:dyDescent="0.3">
      <c r="B341" s="144"/>
      <c r="C341" s="144"/>
      <c r="D341" s="144"/>
      <c r="E341" s="144"/>
      <c r="F341" s="144"/>
      <c r="G341" s="144"/>
      <c r="H341" s="144"/>
      <c r="I341" s="145"/>
      <c r="J341" s="145"/>
      <c r="K341" s="145"/>
      <c r="L341" s="146"/>
      <c r="M341" s="146"/>
      <c r="N341" s="147"/>
      <c r="O341" s="147"/>
      <c r="P341" s="147"/>
      <c r="Q341" s="147"/>
      <c r="R341" s="147"/>
      <c r="S341" s="147"/>
      <c r="T341" s="147"/>
      <c r="U341" s="147"/>
      <c r="V341" s="147"/>
      <c r="W341" s="144"/>
      <c r="X341" s="144"/>
    </row>
    <row r="342" spans="2:24" customFormat="1" ht="15.75" customHeight="1" x14ac:dyDescent="0.3">
      <c r="B342" s="144"/>
      <c r="C342" s="144"/>
      <c r="D342" s="144"/>
      <c r="E342" s="144"/>
      <c r="F342" s="144"/>
      <c r="G342" s="144"/>
      <c r="H342" s="144"/>
      <c r="I342" s="145"/>
      <c r="J342" s="145"/>
      <c r="K342" s="145"/>
      <c r="L342" s="146"/>
      <c r="M342" s="146"/>
      <c r="N342" s="147"/>
      <c r="O342" s="147"/>
      <c r="P342" s="147"/>
      <c r="Q342" s="147"/>
      <c r="R342" s="147"/>
      <c r="S342" s="147"/>
      <c r="T342" s="147"/>
      <c r="U342" s="147"/>
      <c r="V342" s="147"/>
      <c r="W342" s="144"/>
      <c r="X342" s="144"/>
    </row>
    <row r="343" spans="2:24" customFormat="1" ht="15.75" customHeight="1" x14ac:dyDescent="0.3">
      <c r="B343" s="144"/>
      <c r="C343" s="144"/>
      <c r="D343" s="144"/>
      <c r="E343" s="144"/>
      <c r="F343" s="144"/>
      <c r="G343" s="144"/>
      <c r="H343" s="144"/>
      <c r="I343" s="145"/>
      <c r="J343" s="145"/>
      <c r="K343" s="145"/>
      <c r="L343" s="146"/>
      <c r="M343" s="146"/>
      <c r="N343" s="147"/>
      <c r="O343" s="147"/>
      <c r="P343" s="147"/>
      <c r="Q343" s="147"/>
      <c r="R343" s="147"/>
      <c r="S343" s="147"/>
      <c r="T343" s="147"/>
      <c r="U343" s="147"/>
      <c r="V343" s="147"/>
      <c r="W343" s="144"/>
      <c r="X343" s="144"/>
    </row>
    <row r="344" spans="2:24" customFormat="1" ht="15.75" customHeight="1" x14ac:dyDescent="0.3">
      <c r="B344" s="144"/>
      <c r="C344" s="144"/>
      <c r="D344" s="144"/>
      <c r="E344" s="144"/>
      <c r="F344" s="144"/>
      <c r="G344" s="144"/>
      <c r="H344" s="144"/>
      <c r="I344" s="145"/>
      <c r="J344" s="145"/>
      <c r="K344" s="145"/>
      <c r="L344" s="146"/>
      <c r="M344" s="146"/>
      <c r="N344" s="147"/>
      <c r="O344" s="147"/>
      <c r="P344" s="147"/>
      <c r="Q344" s="147"/>
      <c r="R344" s="147"/>
      <c r="S344" s="147"/>
      <c r="T344" s="147"/>
      <c r="U344" s="147"/>
      <c r="V344" s="147"/>
      <c r="W344" s="144"/>
      <c r="X344" s="144"/>
    </row>
    <row r="345" spans="2:24" customFormat="1" ht="15.75" customHeight="1" x14ac:dyDescent="0.3">
      <c r="B345" s="144"/>
      <c r="C345" s="144"/>
      <c r="D345" s="144"/>
      <c r="E345" s="144"/>
      <c r="F345" s="144"/>
      <c r="G345" s="144"/>
      <c r="H345" s="144"/>
      <c r="I345" s="145"/>
      <c r="J345" s="145"/>
      <c r="K345" s="145"/>
      <c r="L345" s="146"/>
      <c r="M345" s="146"/>
      <c r="N345" s="147"/>
      <c r="O345" s="147"/>
      <c r="P345" s="147"/>
      <c r="Q345" s="147"/>
      <c r="R345" s="147"/>
      <c r="S345" s="147"/>
      <c r="T345" s="147"/>
      <c r="U345" s="147"/>
      <c r="V345" s="147"/>
      <c r="W345" s="144"/>
      <c r="X345" s="144"/>
    </row>
    <row r="346" spans="2:24" customFormat="1" ht="15.75" customHeight="1" x14ac:dyDescent="0.3">
      <c r="B346" s="144"/>
      <c r="C346" s="144"/>
      <c r="D346" s="144"/>
      <c r="E346" s="144"/>
      <c r="F346" s="144"/>
      <c r="G346" s="144"/>
      <c r="H346" s="144"/>
      <c r="I346" s="145"/>
      <c r="J346" s="145"/>
      <c r="K346" s="145"/>
      <c r="L346" s="146"/>
      <c r="M346" s="146"/>
      <c r="N346" s="147"/>
      <c r="O346" s="147"/>
      <c r="P346" s="147"/>
      <c r="Q346" s="147"/>
      <c r="R346" s="147"/>
      <c r="S346" s="147"/>
      <c r="T346" s="147"/>
      <c r="U346" s="147"/>
      <c r="V346" s="147"/>
      <c r="W346" s="144"/>
      <c r="X346" s="144"/>
    </row>
    <row r="347" spans="2:24" customFormat="1" ht="15.75" customHeight="1" x14ac:dyDescent="0.3">
      <c r="B347" s="144"/>
      <c r="C347" s="144"/>
      <c r="D347" s="144"/>
      <c r="E347" s="144"/>
      <c r="F347" s="144"/>
      <c r="G347" s="144"/>
      <c r="H347" s="144"/>
      <c r="I347" s="145"/>
      <c r="J347" s="145"/>
      <c r="K347" s="145"/>
      <c r="L347" s="146"/>
      <c r="M347" s="146"/>
      <c r="N347" s="147"/>
      <c r="O347" s="147"/>
      <c r="P347" s="147"/>
      <c r="Q347" s="147"/>
      <c r="R347" s="147"/>
      <c r="S347" s="147"/>
      <c r="T347" s="147"/>
      <c r="U347" s="147"/>
      <c r="V347" s="147"/>
      <c r="W347" s="144"/>
      <c r="X347" s="144"/>
    </row>
    <row r="348" spans="2:24" customFormat="1" ht="15.75" customHeight="1" x14ac:dyDescent="0.3">
      <c r="B348" s="144"/>
      <c r="C348" s="144"/>
      <c r="D348" s="144"/>
      <c r="E348" s="144"/>
      <c r="F348" s="144"/>
      <c r="G348" s="144"/>
      <c r="H348" s="144"/>
      <c r="I348" s="145"/>
      <c r="J348" s="145"/>
      <c r="K348" s="145"/>
      <c r="L348" s="146"/>
      <c r="M348" s="146"/>
      <c r="N348" s="147"/>
      <c r="O348" s="147"/>
      <c r="P348" s="147"/>
      <c r="Q348" s="147"/>
      <c r="R348" s="147"/>
      <c r="S348" s="147"/>
      <c r="T348" s="147"/>
      <c r="U348" s="147"/>
      <c r="V348" s="147"/>
      <c r="W348" s="144"/>
      <c r="X348" s="144"/>
    </row>
    <row r="349" spans="2:24" customFormat="1" ht="15.75" customHeight="1" x14ac:dyDescent="0.3">
      <c r="B349" s="144"/>
      <c r="C349" s="144"/>
      <c r="D349" s="144"/>
      <c r="E349" s="144"/>
      <c r="F349" s="144"/>
      <c r="G349" s="144"/>
      <c r="H349" s="144"/>
      <c r="I349" s="145"/>
      <c r="J349" s="145"/>
      <c r="K349" s="145"/>
      <c r="L349" s="146"/>
      <c r="M349" s="146"/>
      <c r="N349" s="147"/>
      <c r="O349" s="147"/>
      <c r="P349" s="147"/>
      <c r="Q349" s="147"/>
      <c r="R349" s="147"/>
      <c r="S349" s="147"/>
      <c r="T349" s="147"/>
      <c r="U349" s="147"/>
      <c r="V349" s="147"/>
      <c r="W349" s="144"/>
      <c r="X349" s="144"/>
    </row>
    <row r="350" spans="2:24" customFormat="1" ht="15.75" customHeight="1" x14ac:dyDescent="0.3">
      <c r="B350" s="144"/>
      <c r="C350" s="144"/>
      <c r="D350" s="144"/>
      <c r="E350" s="144"/>
      <c r="F350" s="144"/>
      <c r="G350" s="144"/>
      <c r="H350" s="144"/>
      <c r="I350" s="145"/>
      <c r="J350" s="145"/>
      <c r="K350" s="145"/>
      <c r="L350" s="146"/>
      <c r="M350" s="146"/>
      <c r="N350" s="147"/>
      <c r="O350" s="147"/>
      <c r="P350" s="147"/>
      <c r="Q350" s="147"/>
      <c r="R350" s="147"/>
      <c r="S350" s="147"/>
      <c r="T350" s="147"/>
      <c r="U350" s="147"/>
      <c r="V350" s="147"/>
      <c r="W350" s="144"/>
      <c r="X350" s="144"/>
    </row>
    <row r="351" spans="2:24" customFormat="1" ht="15.75" customHeight="1" x14ac:dyDescent="0.3">
      <c r="B351" s="144"/>
      <c r="C351" s="144"/>
      <c r="D351" s="144"/>
      <c r="E351" s="144"/>
      <c r="F351" s="144"/>
      <c r="G351" s="144"/>
      <c r="H351" s="144"/>
      <c r="I351" s="145"/>
      <c r="J351" s="145"/>
      <c r="K351" s="145"/>
      <c r="L351" s="146"/>
      <c r="M351" s="146"/>
      <c r="N351" s="147"/>
      <c r="O351" s="147"/>
      <c r="P351" s="147"/>
      <c r="Q351" s="147"/>
      <c r="R351" s="147"/>
      <c r="S351" s="147"/>
      <c r="T351" s="147"/>
      <c r="U351" s="147"/>
      <c r="V351" s="147"/>
      <c r="W351" s="144"/>
      <c r="X351" s="144"/>
    </row>
    <row r="352" spans="2:24" customFormat="1" ht="15.75" customHeight="1" x14ac:dyDescent="0.3">
      <c r="B352" s="144"/>
      <c r="C352" s="144"/>
      <c r="D352" s="144"/>
      <c r="E352" s="144"/>
      <c r="F352" s="144"/>
      <c r="G352" s="144"/>
      <c r="H352" s="144"/>
      <c r="I352" s="145"/>
      <c r="J352" s="145"/>
      <c r="K352" s="145"/>
      <c r="L352" s="146"/>
      <c r="M352" s="146"/>
      <c r="N352" s="147"/>
      <c r="O352" s="147"/>
      <c r="P352" s="147"/>
      <c r="Q352" s="147"/>
      <c r="R352" s="147"/>
      <c r="S352" s="147"/>
      <c r="T352" s="147"/>
      <c r="U352" s="147"/>
      <c r="V352" s="147"/>
      <c r="W352" s="144"/>
      <c r="X352" s="144"/>
    </row>
    <row r="353" spans="2:24" customFormat="1" ht="15.75" customHeight="1" x14ac:dyDescent="0.3">
      <c r="B353" s="144"/>
      <c r="C353" s="144"/>
      <c r="D353" s="144"/>
      <c r="E353" s="144"/>
      <c r="F353" s="144"/>
      <c r="G353" s="144"/>
      <c r="H353" s="144"/>
      <c r="I353" s="145"/>
      <c r="J353" s="145"/>
      <c r="K353" s="145"/>
      <c r="L353" s="146"/>
      <c r="M353" s="146"/>
      <c r="N353" s="147"/>
      <c r="O353" s="147"/>
      <c r="P353" s="147"/>
      <c r="Q353" s="147"/>
      <c r="R353" s="147"/>
      <c r="S353" s="147"/>
      <c r="T353" s="147"/>
      <c r="U353" s="147"/>
      <c r="V353" s="147"/>
      <c r="W353" s="144"/>
      <c r="X353" s="144"/>
    </row>
    <row r="354" spans="2:24" customFormat="1" ht="15.75" customHeight="1" x14ac:dyDescent="0.3">
      <c r="B354" s="144"/>
      <c r="C354" s="144"/>
      <c r="D354" s="144"/>
      <c r="E354" s="144"/>
      <c r="F354" s="144"/>
      <c r="G354" s="144"/>
      <c r="H354" s="144"/>
      <c r="I354" s="145"/>
      <c r="J354" s="145"/>
      <c r="K354" s="145"/>
      <c r="L354" s="146"/>
      <c r="M354" s="146"/>
      <c r="N354" s="147"/>
      <c r="O354" s="147"/>
      <c r="P354" s="147"/>
      <c r="Q354" s="147"/>
      <c r="R354" s="147"/>
      <c r="S354" s="147"/>
      <c r="T354" s="147"/>
      <c r="U354" s="147"/>
      <c r="V354" s="147"/>
      <c r="W354" s="144"/>
      <c r="X354" s="144"/>
    </row>
    <row r="355" spans="2:24" customFormat="1" ht="15.75" customHeight="1" x14ac:dyDescent="0.3">
      <c r="B355" s="144"/>
      <c r="C355" s="144"/>
      <c r="D355" s="144"/>
      <c r="E355" s="144"/>
      <c r="F355" s="144"/>
      <c r="G355" s="144"/>
      <c r="H355" s="144"/>
      <c r="I355" s="145"/>
      <c r="J355" s="145"/>
      <c r="K355" s="145"/>
      <c r="L355" s="146"/>
      <c r="M355" s="146"/>
      <c r="N355" s="147"/>
      <c r="O355" s="147"/>
      <c r="P355" s="147"/>
      <c r="Q355" s="147"/>
      <c r="R355" s="147"/>
      <c r="S355" s="147"/>
      <c r="T355" s="147"/>
      <c r="U355" s="147"/>
      <c r="V355" s="147"/>
      <c r="W355" s="144"/>
      <c r="X355" s="144"/>
    </row>
    <row r="356" spans="2:24" customFormat="1" ht="15.75" customHeight="1" x14ac:dyDescent="0.3">
      <c r="B356" s="144"/>
      <c r="C356" s="144"/>
      <c r="D356" s="144"/>
      <c r="E356" s="144"/>
      <c r="F356" s="144"/>
      <c r="G356" s="144"/>
      <c r="H356" s="144"/>
      <c r="I356" s="145"/>
      <c r="J356" s="145"/>
      <c r="K356" s="145"/>
      <c r="L356" s="146"/>
      <c r="M356" s="146"/>
      <c r="N356" s="147"/>
      <c r="O356" s="147"/>
      <c r="P356" s="147"/>
      <c r="Q356" s="147"/>
      <c r="R356" s="147"/>
      <c r="S356" s="147"/>
      <c r="T356" s="147"/>
      <c r="U356" s="147"/>
      <c r="V356" s="147"/>
      <c r="W356" s="144"/>
      <c r="X356" s="144"/>
    </row>
    <row r="357" spans="2:24" customFormat="1" ht="15.75" customHeight="1" x14ac:dyDescent="0.3">
      <c r="B357" s="144"/>
      <c r="C357" s="144"/>
      <c r="D357" s="144"/>
      <c r="E357" s="144"/>
      <c r="F357" s="144"/>
      <c r="G357" s="144"/>
      <c r="H357" s="144"/>
      <c r="I357" s="145"/>
      <c r="J357" s="145"/>
      <c r="K357" s="145"/>
      <c r="L357" s="146"/>
      <c r="M357" s="146"/>
      <c r="N357" s="147"/>
      <c r="O357" s="147"/>
      <c r="P357" s="147"/>
      <c r="Q357" s="147"/>
      <c r="R357" s="147"/>
      <c r="S357" s="147"/>
      <c r="T357" s="147"/>
      <c r="U357" s="147"/>
      <c r="V357" s="147"/>
      <c r="W357" s="144"/>
      <c r="X357" s="144"/>
    </row>
    <row r="358" spans="2:24" customFormat="1" ht="15.75" customHeight="1" x14ac:dyDescent="0.3">
      <c r="B358" s="144"/>
      <c r="C358" s="144"/>
      <c r="D358" s="144"/>
      <c r="E358" s="144"/>
      <c r="F358" s="144"/>
      <c r="G358" s="144"/>
      <c r="H358" s="144"/>
      <c r="I358" s="145"/>
      <c r="J358" s="145"/>
      <c r="K358" s="145"/>
      <c r="L358" s="146"/>
      <c r="M358" s="146"/>
      <c r="N358" s="147"/>
      <c r="O358" s="147"/>
      <c r="P358" s="147"/>
      <c r="Q358" s="147"/>
      <c r="R358" s="147"/>
      <c r="S358" s="147"/>
      <c r="T358" s="147"/>
      <c r="U358" s="147"/>
      <c r="V358" s="147"/>
      <c r="W358" s="144"/>
      <c r="X358" s="144"/>
    </row>
    <row r="359" spans="2:24" customFormat="1" ht="15.75" customHeight="1" x14ac:dyDescent="0.3">
      <c r="B359" s="144"/>
      <c r="C359" s="144"/>
      <c r="D359" s="144"/>
      <c r="E359" s="144"/>
      <c r="F359" s="144"/>
      <c r="G359" s="144"/>
      <c r="H359" s="144"/>
      <c r="I359" s="145"/>
      <c r="J359" s="145"/>
      <c r="K359" s="145"/>
      <c r="L359" s="146"/>
      <c r="M359" s="146"/>
      <c r="N359" s="147"/>
      <c r="O359" s="147"/>
      <c r="P359" s="147"/>
      <c r="Q359" s="147"/>
      <c r="R359" s="147"/>
      <c r="S359" s="147"/>
      <c r="T359" s="147"/>
      <c r="U359" s="147"/>
      <c r="V359" s="147"/>
      <c r="W359" s="144"/>
      <c r="X359" s="144"/>
    </row>
    <row r="360" spans="2:24" customFormat="1" ht="15.75" customHeight="1" x14ac:dyDescent="0.3">
      <c r="B360" s="144"/>
      <c r="C360" s="144"/>
      <c r="D360" s="144"/>
      <c r="E360" s="144"/>
      <c r="F360" s="144"/>
      <c r="G360" s="144"/>
      <c r="H360" s="144"/>
      <c r="I360" s="145"/>
      <c r="J360" s="145"/>
      <c r="K360" s="145"/>
      <c r="L360" s="146"/>
      <c r="M360" s="146"/>
      <c r="N360" s="147"/>
      <c r="O360" s="147"/>
      <c r="P360" s="147"/>
      <c r="Q360" s="147"/>
      <c r="R360" s="147"/>
      <c r="S360" s="147"/>
      <c r="T360" s="147"/>
      <c r="U360" s="147"/>
      <c r="V360" s="147"/>
      <c r="W360" s="144"/>
      <c r="X360" s="144"/>
    </row>
    <row r="361" spans="2:24" customFormat="1" ht="15.75" customHeight="1" x14ac:dyDescent="0.3">
      <c r="B361" s="144"/>
      <c r="C361" s="144"/>
      <c r="D361" s="144"/>
      <c r="E361" s="144"/>
      <c r="F361" s="144"/>
      <c r="G361" s="144"/>
      <c r="H361" s="144"/>
      <c r="I361" s="145"/>
      <c r="J361" s="145"/>
      <c r="K361" s="145"/>
      <c r="L361" s="146"/>
      <c r="M361" s="146"/>
      <c r="N361" s="147"/>
      <c r="O361" s="147"/>
      <c r="P361" s="147"/>
      <c r="Q361" s="147"/>
      <c r="R361" s="147"/>
      <c r="S361" s="147"/>
      <c r="T361" s="147"/>
      <c r="U361" s="147"/>
      <c r="V361" s="147"/>
      <c r="W361" s="144"/>
      <c r="X361" s="144"/>
    </row>
    <row r="362" spans="2:24" customFormat="1" ht="15.75" customHeight="1" x14ac:dyDescent="0.3">
      <c r="B362" s="144"/>
      <c r="C362" s="144"/>
      <c r="D362" s="144"/>
      <c r="E362" s="144"/>
      <c r="F362" s="144"/>
      <c r="G362" s="144"/>
      <c r="H362" s="144"/>
      <c r="I362" s="145"/>
      <c r="J362" s="145"/>
      <c r="K362" s="145"/>
      <c r="L362" s="146"/>
      <c r="M362" s="146"/>
      <c r="N362" s="147"/>
      <c r="O362" s="147"/>
      <c r="P362" s="147"/>
      <c r="Q362" s="147"/>
      <c r="R362" s="147"/>
      <c r="S362" s="147"/>
      <c r="T362" s="147"/>
      <c r="U362" s="147"/>
      <c r="V362" s="147"/>
      <c r="W362" s="144"/>
      <c r="X362" s="144"/>
    </row>
    <row r="363" spans="2:24" customFormat="1" ht="15.75" customHeight="1" x14ac:dyDescent="0.3">
      <c r="B363" s="144"/>
      <c r="C363" s="144"/>
      <c r="D363" s="144"/>
      <c r="E363" s="144"/>
      <c r="F363" s="144"/>
      <c r="G363" s="144"/>
      <c r="H363" s="144"/>
      <c r="I363" s="145"/>
      <c r="J363" s="145"/>
      <c r="K363" s="145"/>
      <c r="L363" s="146"/>
      <c r="M363" s="146"/>
      <c r="N363" s="147"/>
      <c r="O363" s="147"/>
      <c r="P363" s="147"/>
      <c r="Q363" s="147"/>
      <c r="R363" s="147"/>
      <c r="S363" s="147"/>
      <c r="T363" s="147"/>
      <c r="U363" s="147"/>
      <c r="V363" s="147"/>
      <c r="W363" s="144"/>
      <c r="X363" s="144"/>
    </row>
    <row r="364" spans="2:24" customFormat="1" ht="15.75" customHeight="1" x14ac:dyDescent="0.3">
      <c r="B364" s="144"/>
      <c r="C364" s="144"/>
      <c r="D364" s="144"/>
      <c r="E364" s="144"/>
      <c r="F364" s="144"/>
      <c r="G364" s="144"/>
      <c r="H364" s="144"/>
      <c r="I364" s="145"/>
      <c r="J364" s="145"/>
      <c r="K364" s="145"/>
      <c r="L364" s="146"/>
      <c r="M364" s="146"/>
      <c r="N364" s="147"/>
      <c r="O364" s="147"/>
      <c r="P364" s="147"/>
      <c r="Q364" s="147"/>
      <c r="R364" s="147"/>
      <c r="S364" s="147"/>
      <c r="T364" s="147"/>
      <c r="U364" s="147"/>
      <c r="V364" s="147"/>
      <c r="W364" s="144"/>
      <c r="X364" s="144"/>
    </row>
    <row r="365" spans="2:24" customFormat="1" ht="15.75" customHeight="1" x14ac:dyDescent="0.3">
      <c r="B365" s="144"/>
      <c r="C365" s="144"/>
      <c r="D365" s="144"/>
      <c r="E365" s="144"/>
      <c r="F365" s="144"/>
      <c r="G365" s="144"/>
      <c r="H365" s="144"/>
      <c r="I365" s="145"/>
      <c r="J365" s="145"/>
      <c r="K365" s="145"/>
      <c r="L365" s="146"/>
      <c r="M365" s="146"/>
      <c r="N365" s="147"/>
      <c r="O365" s="147"/>
      <c r="P365" s="147"/>
      <c r="Q365" s="147"/>
      <c r="R365" s="147"/>
      <c r="S365" s="147"/>
      <c r="T365" s="147"/>
      <c r="U365" s="147"/>
      <c r="V365" s="147"/>
      <c r="W365" s="144"/>
      <c r="X365" s="144"/>
    </row>
    <row r="366" spans="2:24" customFormat="1" ht="15.75" customHeight="1" x14ac:dyDescent="0.3">
      <c r="B366" s="144"/>
      <c r="C366" s="144"/>
      <c r="D366" s="144"/>
      <c r="E366" s="144"/>
      <c r="F366" s="144"/>
      <c r="G366" s="144"/>
      <c r="H366" s="144"/>
      <c r="I366" s="145"/>
      <c r="J366" s="145"/>
      <c r="K366" s="145"/>
      <c r="L366" s="146"/>
      <c r="M366" s="146"/>
      <c r="N366" s="147"/>
      <c r="O366" s="147"/>
      <c r="P366" s="147"/>
      <c r="Q366" s="147"/>
      <c r="R366" s="147"/>
      <c r="S366" s="147"/>
      <c r="T366" s="147"/>
      <c r="U366" s="147"/>
      <c r="V366" s="147"/>
      <c r="W366" s="144"/>
      <c r="X366" s="144"/>
    </row>
    <row r="367" spans="2:24" customFormat="1" ht="15.75" customHeight="1" x14ac:dyDescent="0.3">
      <c r="B367" s="144"/>
      <c r="C367" s="144"/>
      <c r="D367" s="144"/>
      <c r="E367" s="144"/>
      <c r="F367" s="144"/>
      <c r="G367" s="144"/>
      <c r="H367" s="144"/>
      <c r="I367" s="145"/>
      <c r="J367" s="145"/>
      <c r="K367" s="145"/>
      <c r="L367" s="146"/>
      <c r="M367" s="146"/>
      <c r="N367" s="147"/>
      <c r="O367" s="147"/>
      <c r="P367" s="147"/>
      <c r="Q367" s="147"/>
      <c r="R367" s="147"/>
      <c r="S367" s="147"/>
      <c r="T367" s="147"/>
      <c r="U367" s="147"/>
      <c r="V367" s="147"/>
      <c r="W367" s="144"/>
      <c r="X367" s="144"/>
    </row>
    <row r="368" spans="2:24" customFormat="1" ht="15.75" customHeight="1" x14ac:dyDescent="0.3">
      <c r="B368" s="144"/>
      <c r="C368" s="144"/>
      <c r="D368" s="144"/>
      <c r="E368" s="144"/>
      <c r="F368" s="144"/>
      <c r="G368" s="144"/>
      <c r="H368" s="144"/>
      <c r="I368" s="145"/>
      <c r="J368" s="145"/>
      <c r="K368" s="145"/>
      <c r="L368" s="146"/>
      <c r="M368" s="146"/>
      <c r="N368" s="147"/>
      <c r="O368" s="147"/>
      <c r="P368" s="147"/>
      <c r="Q368" s="147"/>
      <c r="R368" s="147"/>
      <c r="S368" s="147"/>
      <c r="T368" s="147"/>
      <c r="U368" s="147"/>
      <c r="V368" s="147"/>
      <c r="W368" s="144"/>
      <c r="X368" s="144"/>
    </row>
    <row r="369" spans="2:24" customFormat="1" ht="15.75" customHeight="1" x14ac:dyDescent="0.3">
      <c r="B369" s="144"/>
      <c r="C369" s="144"/>
      <c r="D369" s="144"/>
      <c r="E369" s="144"/>
      <c r="F369" s="144"/>
      <c r="G369" s="144"/>
      <c r="H369" s="144"/>
      <c r="I369" s="145"/>
      <c r="J369" s="145"/>
      <c r="K369" s="145"/>
      <c r="L369" s="146"/>
      <c r="M369" s="146"/>
      <c r="N369" s="147"/>
      <c r="O369" s="147"/>
      <c r="P369" s="147"/>
      <c r="Q369" s="147"/>
      <c r="R369" s="147"/>
      <c r="S369" s="147"/>
      <c r="T369" s="147"/>
      <c r="U369" s="147"/>
      <c r="V369" s="147"/>
      <c r="W369" s="144"/>
      <c r="X369" s="144"/>
    </row>
    <row r="370" spans="2:24" customFormat="1" ht="15.75" customHeight="1" x14ac:dyDescent="0.3">
      <c r="B370" s="144"/>
      <c r="C370" s="144"/>
      <c r="D370" s="144"/>
      <c r="E370" s="144"/>
      <c r="F370" s="144"/>
      <c r="G370" s="144"/>
      <c r="H370" s="144"/>
      <c r="I370" s="145"/>
      <c r="J370" s="145"/>
      <c r="K370" s="145"/>
      <c r="L370" s="146"/>
      <c r="M370" s="146"/>
      <c r="N370" s="147"/>
      <c r="O370" s="147"/>
      <c r="P370" s="147"/>
      <c r="Q370" s="147"/>
      <c r="R370" s="147"/>
      <c r="S370" s="147"/>
      <c r="T370" s="147"/>
      <c r="U370" s="147"/>
      <c r="V370" s="147"/>
      <c r="W370" s="144"/>
      <c r="X370" s="144"/>
    </row>
    <row r="371" spans="2:24" customFormat="1" ht="15.75" customHeight="1" x14ac:dyDescent="0.3">
      <c r="B371" s="144"/>
      <c r="C371" s="144"/>
      <c r="D371" s="144"/>
      <c r="E371" s="144"/>
      <c r="F371" s="144"/>
      <c r="G371" s="144"/>
      <c r="H371" s="144"/>
      <c r="I371" s="145"/>
      <c r="J371" s="145"/>
      <c r="K371" s="145"/>
      <c r="L371" s="146"/>
      <c r="M371" s="146"/>
      <c r="N371" s="147"/>
      <c r="O371" s="147"/>
      <c r="P371" s="147"/>
      <c r="Q371" s="147"/>
      <c r="R371" s="147"/>
      <c r="S371" s="147"/>
      <c r="T371" s="147"/>
      <c r="U371" s="147"/>
      <c r="V371" s="147"/>
      <c r="W371" s="144"/>
      <c r="X371" s="144"/>
    </row>
    <row r="372" spans="2:24" customFormat="1" ht="15.75" customHeight="1" x14ac:dyDescent="0.3">
      <c r="B372" s="144"/>
      <c r="C372" s="144"/>
      <c r="D372" s="144"/>
      <c r="E372" s="144"/>
      <c r="F372" s="144"/>
      <c r="G372" s="144"/>
      <c r="H372" s="144"/>
      <c r="I372" s="145"/>
      <c r="J372" s="145"/>
      <c r="K372" s="145"/>
      <c r="L372" s="146"/>
      <c r="M372" s="146"/>
      <c r="N372" s="147"/>
      <c r="O372" s="147"/>
      <c r="P372" s="147"/>
      <c r="Q372" s="147"/>
      <c r="R372" s="147"/>
      <c r="S372" s="147"/>
      <c r="T372" s="147"/>
      <c r="U372" s="147"/>
      <c r="V372" s="147"/>
      <c r="W372" s="144"/>
      <c r="X372" s="144"/>
    </row>
    <row r="373" spans="2:24" customFormat="1" ht="15.75" customHeight="1" x14ac:dyDescent="0.3">
      <c r="B373" s="144"/>
      <c r="C373" s="144"/>
      <c r="D373" s="144"/>
      <c r="E373" s="144"/>
      <c r="F373" s="144"/>
      <c r="G373" s="144"/>
      <c r="H373" s="144"/>
      <c r="I373" s="145"/>
      <c r="J373" s="145"/>
      <c r="K373" s="145"/>
      <c r="L373" s="146"/>
      <c r="M373" s="146"/>
      <c r="N373" s="147"/>
      <c r="O373" s="147"/>
      <c r="P373" s="147"/>
      <c r="Q373" s="147"/>
      <c r="R373" s="147"/>
      <c r="S373" s="147"/>
      <c r="T373" s="147"/>
      <c r="U373" s="147"/>
      <c r="V373" s="147"/>
      <c r="W373" s="144"/>
      <c r="X373" s="144"/>
    </row>
    <row r="374" spans="2:24" customFormat="1" ht="15.75" customHeight="1" x14ac:dyDescent="0.3">
      <c r="B374" s="144"/>
      <c r="C374" s="144"/>
      <c r="D374" s="144"/>
      <c r="E374" s="144"/>
      <c r="F374" s="144"/>
      <c r="G374" s="144"/>
      <c r="H374" s="144"/>
      <c r="I374" s="145"/>
      <c r="J374" s="145"/>
      <c r="K374" s="145"/>
      <c r="L374" s="146"/>
      <c r="M374" s="146"/>
      <c r="N374" s="147"/>
      <c r="O374" s="147"/>
      <c r="P374" s="147"/>
      <c r="Q374" s="147"/>
      <c r="R374" s="147"/>
      <c r="S374" s="147"/>
      <c r="T374" s="147"/>
      <c r="U374" s="147"/>
      <c r="V374" s="147"/>
      <c r="W374" s="144"/>
      <c r="X374" s="144"/>
    </row>
    <row r="375" spans="2:24" customFormat="1" ht="15.75" customHeight="1" x14ac:dyDescent="0.3">
      <c r="B375" s="144"/>
      <c r="C375" s="144"/>
      <c r="D375" s="144"/>
      <c r="E375" s="144"/>
      <c r="F375" s="144"/>
      <c r="G375" s="144"/>
      <c r="H375" s="144"/>
      <c r="I375" s="145"/>
      <c r="J375" s="145"/>
      <c r="K375" s="145"/>
      <c r="L375" s="146"/>
      <c r="M375" s="146"/>
      <c r="N375" s="147"/>
      <c r="O375" s="147"/>
      <c r="P375" s="147"/>
      <c r="Q375" s="147"/>
      <c r="R375" s="147"/>
      <c r="S375" s="147"/>
      <c r="T375" s="147"/>
      <c r="U375" s="147"/>
      <c r="V375" s="147"/>
      <c r="W375" s="144"/>
      <c r="X375" s="144"/>
    </row>
    <row r="376" spans="2:24" customFormat="1" ht="15.75" customHeight="1" x14ac:dyDescent="0.3">
      <c r="B376" s="144"/>
      <c r="C376" s="144"/>
      <c r="D376" s="144"/>
      <c r="E376" s="144"/>
      <c r="F376" s="144"/>
      <c r="G376" s="144"/>
      <c r="H376" s="144"/>
      <c r="I376" s="145"/>
      <c r="J376" s="145"/>
      <c r="K376" s="145"/>
      <c r="L376" s="146"/>
      <c r="M376" s="146"/>
      <c r="N376" s="147"/>
      <c r="O376" s="147"/>
      <c r="P376" s="147"/>
      <c r="Q376" s="147"/>
      <c r="R376" s="147"/>
      <c r="S376" s="147"/>
      <c r="T376" s="147"/>
      <c r="U376" s="147"/>
      <c r="V376" s="147"/>
      <c r="W376" s="144"/>
      <c r="X376" s="144"/>
    </row>
    <row r="377" spans="2:24" customFormat="1" ht="15.75" customHeight="1" x14ac:dyDescent="0.3">
      <c r="B377" s="144"/>
      <c r="C377" s="144"/>
      <c r="D377" s="144"/>
      <c r="E377" s="144"/>
      <c r="F377" s="144"/>
      <c r="G377" s="144"/>
      <c r="H377" s="144"/>
      <c r="I377" s="145"/>
      <c r="J377" s="145"/>
      <c r="K377" s="145"/>
      <c r="L377" s="146"/>
      <c r="M377" s="146"/>
      <c r="N377" s="147"/>
      <c r="O377" s="147"/>
      <c r="P377" s="147"/>
      <c r="Q377" s="147"/>
      <c r="R377" s="147"/>
      <c r="S377" s="147"/>
      <c r="T377" s="147"/>
      <c r="U377" s="147"/>
      <c r="V377" s="147"/>
      <c r="W377" s="144"/>
      <c r="X377" s="144"/>
    </row>
    <row r="378" spans="2:24" customFormat="1" ht="15.75" customHeight="1" x14ac:dyDescent="0.3">
      <c r="B378" s="144"/>
      <c r="C378" s="144"/>
      <c r="D378" s="144"/>
      <c r="E378" s="144"/>
      <c r="F378" s="144"/>
      <c r="G378" s="144"/>
      <c r="H378" s="144"/>
      <c r="I378" s="145"/>
      <c r="J378" s="145"/>
      <c r="K378" s="145"/>
      <c r="L378" s="146"/>
      <c r="M378" s="146"/>
      <c r="N378" s="147"/>
      <c r="O378" s="147"/>
      <c r="P378" s="147"/>
      <c r="Q378" s="147"/>
      <c r="R378" s="147"/>
      <c r="S378" s="147"/>
      <c r="T378" s="147"/>
      <c r="U378" s="147"/>
      <c r="V378" s="147"/>
      <c r="W378" s="144"/>
      <c r="X378" s="144"/>
    </row>
    <row r="379" spans="2:24" customFormat="1" ht="15.75" customHeight="1" x14ac:dyDescent="0.3">
      <c r="B379" s="144"/>
      <c r="C379" s="144"/>
      <c r="D379" s="144"/>
      <c r="E379" s="144"/>
      <c r="F379" s="144"/>
      <c r="G379" s="144"/>
      <c r="H379" s="144"/>
      <c r="I379" s="145"/>
      <c r="J379" s="145"/>
      <c r="K379" s="145"/>
      <c r="L379" s="146"/>
      <c r="M379" s="146"/>
      <c r="N379" s="147"/>
      <c r="O379" s="147"/>
      <c r="P379" s="147"/>
      <c r="Q379" s="147"/>
      <c r="R379" s="147"/>
      <c r="S379" s="147"/>
      <c r="T379" s="147"/>
      <c r="U379" s="147"/>
      <c r="V379" s="147"/>
      <c r="W379" s="144"/>
      <c r="X379" s="144"/>
    </row>
    <row r="380" spans="2:24" customFormat="1" ht="15.75" customHeight="1" x14ac:dyDescent="0.3">
      <c r="B380" s="144"/>
      <c r="C380" s="144"/>
      <c r="D380" s="144"/>
      <c r="E380" s="144"/>
      <c r="F380" s="144"/>
      <c r="G380" s="144"/>
      <c r="H380" s="144"/>
      <c r="I380" s="145"/>
      <c r="J380" s="145"/>
      <c r="K380" s="145"/>
      <c r="L380" s="146"/>
      <c r="M380" s="146"/>
      <c r="N380" s="147"/>
      <c r="O380" s="147"/>
      <c r="P380" s="147"/>
      <c r="Q380" s="147"/>
      <c r="R380" s="147"/>
      <c r="S380" s="147"/>
      <c r="T380" s="147"/>
      <c r="U380" s="147"/>
      <c r="V380" s="147"/>
      <c r="W380" s="144"/>
      <c r="X380" s="144"/>
    </row>
    <row r="381" spans="2:24" customFormat="1" ht="15.75" customHeight="1" x14ac:dyDescent="0.3">
      <c r="B381" s="144"/>
      <c r="C381" s="144"/>
      <c r="D381" s="144"/>
      <c r="E381" s="144"/>
      <c r="F381" s="144"/>
      <c r="G381" s="144"/>
      <c r="H381" s="144"/>
      <c r="I381" s="145"/>
      <c r="J381" s="145"/>
      <c r="K381" s="145"/>
      <c r="L381" s="146"/>
      <c r="M381" s="146"/>
      <c r="N381" s="147"/>
      <c r="O381" s="147"/>
      <c r="P381" s="147"/>
      <c r="Q381" s="147"/>
      <c r="R381" s="147"/>
      <c r="S381" s="147"/>
      <c r="T381" s="147"/>
      <c r="U381" s="147"/>
      <c r="V381" s="147"/>
      <c r="W381" s="144"/>
      <c r="X381" s="144"/>
    </row>
    <row r="382" spans="2:24" customFormat="1" ht="15.75" customHeight="1" x14ac:dyDescent="0.3">
      <c r="B382" s="144"/>
      <c r="C382" s="144"/>
      <c r="D382" s="144"/>
      <c r="E382" s="144"/>
      <c r="F382" s="144"/>
      <c r="G382" s="144"/>
      <c r="H382" s="144"/>
      <c r="I382" s="145"/>
      <c r="J382" s="145"/>
      <c r="K382" s="145"/>
      <c r="L382" s="146"/>
      <c r="M382" s="146"/>
      <c r="N382" s="147"/>
      <c r="O382" s="147"/>
      <c r="P382" s="147"/>
      <c r="Q382" s="147"/>
      <c r="R382" s="147"/>
      <c r="S382" s="147"/>
      <c r="T382" s="147"/>
      <c r="U382" s="147"/>
      <c r="V382" s="147"/>
      <c r="W382" s="144"/>
      <c r="X382" s="144"/>
    </row>
    <row r="383" spans="2:24" customFormat="1" ht="15.75" customHeight="1" x14ac:dyDescent="0.3">
      <c r="B383" s="144"/>
      <c r="C383" s="144"/>
      <c r="D383" s="144"/>
      <c r="E383" s="144"/>
      <c r="F383" s="144"/>
      <c r="G383" s="144"/>
      <c r="H383" s="144"/>
      <c r="I383" s="145"/>
      <c r="J383" s="145"/>
      <c r="K383" s="145"/>
      <c r="L383" s="146"/>
      <c r="M383" s="146"/>
      <c r="N383" s="147"/>
      <c r="O383" s="147"/>
      <c r="P383" s="147"/>
      <c r="Q383" s="147"/>
      <c r="R383" s="147"/>
      <c r="S383" s="147"/>
      <c r="T383" s="147"/>
      <c r="U383" s="147"/>
      <c r="V383" s="147"/>
      <c r="W383" s="144"/>
      <c r="X383" s="144"/>
    </row>
    <row r="384" spans="2:24" customFormat="1" ht="15.75" customHeight="1" x14ac:dyDescent="0.3">
      <c r="B384" s="144"/>
      <c r="C384" s="144"/>
      <c r="D384" s="144"/>
      <c r="E384" s="144"/>
      <c r="F384" s="144"/>
      <c r="G384" s="144"/>
      <c r="H384" s="144"/>
      <c r="I384" s="145"/>
      <c r="J384" s="145"/>
      <c r="K384" s="145"/>
      <c r="L384" s="146"/>
      <c r="M384" s="146"/>
      <c r="N384" s="147"/>
      <c r="O384" s="147"/>
      <c r="P384" s="147"/>
      <c r="Q384" s="147"/>
      <c r="R384" s="147"/>
      <c r="S384" s="147"/>
      <c r="T384" s="147"/>
      <c r="U384" s="147"/>
      <c r="V384" s="147"/>
      <c r="W384" s="144"/>
      <c r="X384" s="144"/>
    </row>
    <row r="385" spans="2:24" customFormat="1" ht="15.75" customHeight="1" x14ac:dyDescent="0.3">
      <c r="B385" s="144"/>
      <c r="C385" s="144"/>
      <c r="D385" s="144"/>
      <c r="E385" s="144"/>
      <c r="F385" s="144"/>
      <c r="G385" s="144"/>
      <c r="H385" s="144"/>
      <c r="I385" s="145"/>
      <c r="J385" s="145"/>
      <c r="K385" s="145"/>
      <c r="L385" s="146"/>
      <c r="M385" s="146"/>
      <c r="N385" s="147"/>
      <c r="O385" s="147"/>
      <c r="P385" s="147"/>
      <c r="Q385" s="147"/>
      <c r="R385" s="147"/>
      <c r="S385" s="147"/>
      <c r="T385" s="147"/>
      <c r="U385" s="147"/>
      <c r="V385" s="147"/>
      <c r="W385" s="144"/>
      <c r="X385" s="144"/>
    </row>
    <row r="386" spans="2:24" customFormat="1" ht="15.75" customHeight="1" x14ac:dyDescent="0.3">
      <c r="B386" s="144"/>
      <c r="C386" s="144"/>
      <c r="D386" s="144"/>
      <c r="E386" s="144"/>
      <c r="F386" s="144"/>
      <c r="G386" s="144"/>
      <c r="H386" s="144"/>
      <c r="I386" s="145"/>
      <c r="J386" s="145"/>
      <c r="K386" s="145"/>
      <c r="L386" s="146"/>
      <c r="M386" s="146"/>
      <c r="N386" s="147"/>
      <c r="O386" s="147"/>
      <c r="P386" s="147"/>
      <c r="Q386" s="147"/>
      <c r="R386" s="147"/>
      <c r="S386" s="147"/>
      <c r="T386" s="147"/>
      <c r="U386" s="147"/>
      <c r="V386" s="147"/>
      <c r="W386" s="144"/>
      <c r="X386" s="144"/>
    </row>
    <row r="387" spans="2:24" customFormat="1" ht="15.75" customHeight="1" x14ac:dyDescent="0.3">
      <c r="B387" s="144"/>
      <c r="C387" s="144"/>
      <c r="D387" s="144"/>
      <c r="E387" s="144"/>
      <c r="F387" s="144"/>
      <c r="G387" s="144"/>
      <c r="H387" s="144"/>
      <c r="I387" s="145"/>
      <c r="J387" s="145"/>
      <c r="K387" s="145"/>
      <c r="L387" s="146"/>
      <c r="M387" s="146"/>
      <c r="N387" s="147"/>
      <c r="O387" s="147"/>
      <c r="P387" s="147"/>
      <c r="Q387" s="147"/>
      <c r="R387" s="147"/>
      <c r="S387" s="147"/>
      <c r="T387" s="147"/>
      <c r="U387" s="147"/>
      <c r="V387" s="147"/>
      <c r="W387" s="144"/>
      <c r="X387" s="144"/>
    </row>
    <row r="388" spans="2:24" customFormat="1" ht="15.75" customHeight="1" x14ac:dyDescent="0.3">
      <c r="B388" s="144"/>
      <c r="C388" s="144"/>
      <c r="D388" s="144"/>
      <c r="E388" s="144"/>
      <c r="F388" s="144"/>
      <c r="G388" s="144"/>
      <c r="H388" s="144"/>
      <c r="I388" s="145"/>
      <c r="J388" s="145"/>
      <c r="K388" s="145"/>
      <c r="L388" s="146"/>
      <c r="M388" s="146"/>
      <c r="N388" s="147"/>
      <c r="O388" s="147"/>
      <c r="P388" s="147"/>
      <c r="Q388" s="147"/>
      <c r="R388" s="147"/>
      <c r="S388" s="147"/>
      <c r="T388" s="147"/>
      <c r="U388" s="147"/>
      <c r="V388" s="147"/>
      <c r="W388" s="144"/>
      <c r="X388" s="144"/>
    </row>
    <row r="389" spans="2:24" customFormat="1" ht="15.75" customHeight="1" x14ac:dyDescent="0.3">
      <c r="B389" s="144"/>
      <c r="C389" s="144"/>
      <c r="D389" s="144"/>
      <c r="E389" s="144"/>
      <c r="F389" s="144"/>
      <c r="G389" s="144"/>
      <c r="H389" s="144"/>
      <c r="I389" s="145"/>
      <c r="J389" s="145"/>
      <c r="K389" s="145"/>
      <c r="L389" s="146"/>
      <c r="M389" s="146"/>
      <c r="N389" s="147"/>
      <c r="O389" s="147"/>
      <c r="P389" s="147"/>
      <c r="Q389" s="147"/>
      <c r="R389" s="147"/>
      <c r="S389" s="147"/>
      <c r="T389" s="147"/>
      <c r="U389" s="147"/>
      <c r="V389" s="147"/>
      <c r="W389" s="144"/>
      <c r="X389" s="144"/>
    </row>
    <row r="390" spans="2:24" customFormat="1" ht="15.75" customHeight="1" x14ac:dyDescent="0.3">
      <c r="B390" s="144"/>
      <c r="C390" s="144"/>
      <c r="D390" s="144"/>
      <c r="E390" s="144"/>
      <c r="F390" s="144"/>
      <c r="G390" s="144"/>
      <c r="H390" s="144"/>
      <c r="I390" s="145"/>
      <c r="J390" s="145"/>
      <c r="K390" s="145"/>
      <c r="L390" s="146"/>
      <c r="M390" s="146"/>
      <c r="N390" s="147"/>
      <c r="O390" s="147"/>
      <c r="P390" s="147"/>
      <c r="Q390" s="147"/>
      <c r="R390" s="147"/>
      <c r="S390" s="147"/>
      <c r="T390" s="147"/>
      <c r="U390" s="147"/>
      <c r="V390" s="147"/>
      <c r="W390" s="144"/>
      <c r="X390" s="144"/>
    </row>
    <row r="391" spans="2:24" customFormat="1" ht="15.75" customHeight="1" x14ac:dyDescent="0.3">
      <c r="B391" s="144"/>
      <c r="C391" s="144"/>
      <c r="D391" s="144"/>
      <c r="E391" s="144"/>
      <c r="F391" s="144"/>
      <c r="G391" s="144"/>
      <c r="H391" s="144"/>
      <c r="I391" s="145"/>
      <c r="J391" s="145"/>
      <c r="K391" s="145"/>
      <c r="L391" s="146"/>
      <c r="M391" s="146"/>
      <c r="N391" s="147"/>
      <c r="O391" s="147"/>
      <c r="P391" s="147"/>
      <c r="Q391" s="147"/>
      <c r="R391" s="147"/>
      <c r="S391" s="147"/>
      <c r="T391" s="147"/>
      <c r="U391" s="147"/>
      <c r="V391" s="147"/>
      <c r="W391" s="144"/>
      <c r="X391" s="144"/>
    </row>
    <row r="392" spans="2:24" customFormat="1" ht="15.75" customHeight="1" x14ac:dyDescent="0.3">
      <c r="B392" s="144"/>
      <c r="C392" s="144"/>
      <c r="D392" s="144"/>
      <c r="E392" s="144"/>
      <c r="F392" s="144"/>
      <c r="G392" s="144"/>
      <c r="H392" s="144"/>
      <c r="I392" s="145"/>
      <c r="J392" s="145"/>
      <c r="K392" s="145"/>
      <c r="L392" s="146"/>
      <c r="M392" s="146"/>
      <c r="N392" s="147"/>
      <c r="O392" s="147"/>
      <c r="P392" s="147"/>
      <c r="Q392" s="147"/>
      <c r="R392" s="147"/>
      <c r="S392" s="147"/>
      <c r="T392" s="147"/>
      <c r="U392" s="147"/>
      <c r="V392" s="147"/>
      <c r="W392" s="144"/>
      <c r="X392" s="144"/>
    </row>
    <row r="393" spans="2:24" customFormat="1" ht="15.75" customHeight="1" x14ac:dyDescent="0.3">
      <c r="B393" s="144"/>
      <c r="C393" s="144"/>
      <c r="D393" s="144"/>
      <c r="E393" s="144"/>
      <c r="F393" s="144"/>
      <c r="G393" s="144"/>
      <c r="H393" s="144"/>
      <c r="I393" s="145"/>
      <c r="J393" s="145"/>
      <c r="K393" s="145"/>
      <c r="L393" s="146"/>
      <c r="M393" s="146"/>
      <c r="N393" s="147"/>
      <c r="O393" s="147"/>
      <c r="P393" s="147"/>
      <c r="Q393" s="147"/>
      <c r="R393" s="147"/>
      <c r="S393" s="147"/>
      <c r="T393" s="147"/>
      <c r="U393" s="147"/>
      <c r="V393" s="147"/>
      <c r="W393" s="144"/>
      <c r="X393" s="144"/>
    </row>
    <row r="394" spans="2:24" customFormat="1" ht="15.75" customHeight="1" x14ac:dyDescent="0.3">
      <c r="B394" s="144"/>
      <c r="C394" s="144"/>
      <c r="D394" s="144"/>
      <c r="E394" s="144"/>
      <c r="F394" s="144"/>
      <c r="G394" s="144"/>
      <c r="H394" s="144"/>
      <c r="I394" s="145"/>
      <c r="J394" s="145"/>
      <c r="K394" s="145"/>
      <c r="L394" s="146"/>
      <c r="M394" s="146"/>
      <c r="N394" s="147"/>
      <c r="O394" s="147"/>
      <c r="P394" s="147"/>
      <c r="Q394" s="147"/>
      <c r="R394" s="147"/>
      <c r="S394" s="147"/>
      <c r="T394" s="147"/>
      <c r="U394" s="147"/>
      <c r="V394" s="147"/>
      <c r="W394" s="144"/>
      <c r="X394" s="144"/>
    </row>
    <row r="395" spans="2:24" customFormat="1" ht="15.75" customHeight="1" x14ac:dyDescent="0.3">
      <c r="B395" s="144"/>
      <c r="C395" s="144"/>
      <c r="D395" s="144"/>
      <c r="E395" s="144"/>
      <c r="F395" s="144"/>
      <c r="G395" s="144"/>
      <c r="H395" s="144"/>
      <c r="I395" s="145"/>
      <c r="J395" s="145"/>
      <c r="K395" s="145"/>
      <c r="L395" s="146"/>
      <c r="M395" s="146"/>
      <c r="N395" s="147"/>
      <c r="O395" s="147"/>
      <c r="P395" s="147"/>
      <c r="Q395" s="147"/>
      <c r="R395" s="147"/>
      <c r="S395" s="147"/>
      <c r="T395" s="147"/>
      <c r="U395" s="147"/>
      <c r="V395" s="147"/>
      <c r="W395" s="144"/>
      <c r="X395" s="144"/>
    </row>
    <row r="396" spans="2:24" customFormat="1" ht="15.75" customHeight="1" x14ac:dyDescent="0.3">
      <c r="B396" s="144"/>
      <c r="C396" s="144"/>
      <c r="D396" s="144"/>
      <c r="E396" s="144"/>
      <c r="F396" s="144"/>
      <c r="G396" s="144"/>
      <c r="H396" s="144"/>
      <c r="I396" s="145"/>
      <c r="J396" s="145"/>
      <c r="K396" s="145"/>
      <c r="L396" s="146"/>
      <c r="M396" s="146"/>
      <c r="N396" s="147"/>
      <c r="O396" s="147"/>
      <c r="P396" s="147"/>
      <c r="Q396" s="147"/>
      <c r="R396" s="147"/>
      <c r="S396" s="147"/>
      <c r="T396" s="147"/>
      <c r="U396" s="147"/>
      <c r="V396" s="147"/>
      <c r="W396" s="144"/>
      <c r="X396" s="144"/>
    </row>
    <row r="397" spans="2:24" customFormat="1" ht="15.75" customHeight="1" x14ac:dyDescent="0.3">
      <c r="B397" s="144"/>
      <c r="C397" s="144"/>
      <c r="D397" s="144"/>
      <c r="E397" s="144"/>
      <c r="F397" s="144"/>
      <c r="G397" s="144"/>
      <c r="H397" s="144"/>
      <c r="I397" s="145"/>
      <c r="J397" s="145"/>
      <c r="K397" s="145"/>
      <c r="L397" s="146"/>
      <c r="M397" s="146"/>
      <c r="N397" s="147"/>
      <c r="O397" s="147"/>
      <c r="P397" s="147"/>
      <c r="Q397" s="147"/>
      <c r="R397" s="147"/>
      <c r="S397" s="147"/>
      <c r="T397" s="147"/>
      <c r="U397" s="147"/>
      <c r="V397" s="147"/>
      <c r="W397" s="144"/>
      <c r="X397" s="144"/>
    </row>
    <row r="398" spans="2:24" customFormat="1" ht="15.75" customHeight="1" x14ac:dyDescent="0.3">
      <c r="B398" s="144"/>
      <c r="C398" s="144"/>
      <c r="D398" s="144"/>
      <c r="E398" s="144"/>
      <c r="F398" s="144"/>
      <c r="G398" s="144"/>
      <c r="H398" s="144"/>
      <c r="I398" s="145"/>
      <c r="J398" s="145"/>
      <c r="K398" s="145"/>
      <c r="L398" s="146"/>
      <c r="M398" s="146"/>
      <c r="N398" s="147"/>
      <c r="O398" s="147"/>
      <c r="P398" s="147"/>
      <c r="Q398" s="147"/>
      <c r="R398" s="147"/>
      <c r="S398" s="147"/>
      <c r="T398" s="147"/>
      <c r="U398" s="147"/>
      <c r="V398" s="147"/>
      <c r="W398" s="144"/>
      <c r="X398" s="144"/>
    </row>
    <row r="399" spans="2:24" customFormat="1" ht="15.75" customHeight="1" x14ac:dyDescent="0.3">
      <c r="B399" s="144"/>
      <c r="C399" s="144"/>
      <c r="D399" s="144"/>
      <c r="E399" s="144"/>
      <c r="F399" s="144"/>
      <c r="G399" s="144"/>
      <c r="H399" s="144"/>
      <c r="I399" s="145"/>
      <c r="J399" s="145"/>
      <c r="K399" s="145"/>
      <c r="L399" s="146"/>
      <c r="M399" s="146"/>
      <c r="N399" s="147"/>
      <c r="O399" s="147"/>
      <c r="P399" s="147"/>
      <c r="Q399" s="147"/>
      <c r="R399" s="147"/>
      <c r="S399" s="147"/>
      <c r="T399" s="147"/>
      <c r="U399" s="147"/>
      <c r="V399" s="147"/>
      <c r="W399" s="144"/>
      <c r="X399" s="144"/>
    </row>
    <row r="400" spans="2:24" customFormat="1" ht="15.75" customHeight="1" x14ac:dyDescent="0.3">
      <c r="B400" s="144"/>
      <c r="C400" s="144"/>
      <c r="D400" s="144"/>
      <c r="E400" s="144"/>
      <c r="F400" s="144"/>
      <c r="G400" s="144"/>
      <c r="H400" s="144"/>
      <c r="I400" s="145"/>
      <c r="J400" s="145"/>
      <c r="K400" s="145"/>
      <c r="L400" s="146"/>
      <c r="M400" s="146"/>
      <c r="N400" s="147"/>
      <c r="O400" s="147"/>
      <c r="P400" s="147"/>
      <c r="Q400" s="147"/>
      <c r="R400" s="147"/>
      <c r="S400" s="147"/>
      <c r="T400" s="147"/>
      <c r="U400" s="147"/>
      <c r="V400" s="147"/>
      <c r="W400" s="144"/>
      <c r="X400" s="144"/>
    </row>
    <row r="401" spans="2:24" customFormat="1" ht="15.75" customHeight="1" x14ac:dyDescent="0.3">
      <c r="B401" s="144"/>
      <c r="C401" s="144"/>
      <c r="D401" s="144"/>
      <c r="E401" s="144"/>
      <c r="F401" s="144"/>
      <c r="G401" s="144"/>
      <c r="H401" s="144"/>
      <c r="I401" s="145"/>
      <c r="J401" s="145"/>
      <c r="K401" s="145"/>
      <c r="L401" s="146"/>
      <c r="M401" s="146"/>
      <c r="N401" s="147"/>
      <c r="O401" s="147"/>
      <c r="P401" s="147"/>
      <c r="Q401" s="147"/>
      <c r="R401" s="147"/>
      <c r="S401" s="147"/>
      <c r="T401" s="147"/>
      <c r="U401" s="147"/>
      <c r="V401" s="147"/>
      <c r="W401" s="144"/>
      <c r="X401" s="144"/>
    </row>
    <row r="402" spans="2:24" customFormat="1" ht="15.75" customHeight="1" x14ac:dyDescent="0.3">
      <c r="B402" s="144"/>
      <c r="C402" s="144"/>
      <c r="D402" s="144"/>
      <c r="E402" s="144"/>
      <c r="F402" s="144"/>
      <c r="G402" s="144"/>
      <c r="H402" s="144"/>
      <c r="I402" s="145"/>
      <c r="J402" s="145"/>
      <c r="K402" s="145"/>
      <c r="L402" s="146"/>
      <c r="M402" s="146"/>
      <c r="N402" s="147"/>
      <c r="O402" s="147"/>
      <c r="P402" s="147"/>
      <c r="Q402" s="147"/>
      <c r="R402" s="147"/>
      <c r="S402" s="147"/>
      <c r="T402" s="147"/>
      <c r="U402" s="147"/>
      <c r="V402" s="147"/>
      <c r="W402" s="144"/>
      <c r="X402" s="144"/>
    </row>
    <row r="403" spans="2:24" customFormat="1" ht="15.75" customHeight="1" x14ac:dyDescent="0.3">
      <c r="B403" s="144"/>
      <c r="C403" s="144"/>
      <c r="D403" s="144"/>
      <c r="E403" s="144"/>
      <c r="F403" s="144"/>
      <c r="G403" s="144"/>
      <c r="H403" s="144"/>
      <c r="I403" s="145"/>
      <c r="J403" s="145"/>
      <c r="K403" s="145"/>
      <c r="L403" s="146"/>
      <c r="M403" s="146"/>
      <c r="N403" s="147"/>
      <c r="O403" s="147"/>
      <c r="P403" s="147"/>
      <c r="Q403" s="147"/>
      <c r="R403" s="147"/>
      <c r="S403" s="147"/>
      <c r="T403" s="147"/>
      <c r="U403" s="147"/>
      <c r="V403" s="147"/>
      <c r="W403" s="144"/>
      <c r="X403" s="144"/>
    </row>
    <row r="404" spans="2:24" customFormat="1" ht="15.75" customHeight="1" x14ac:dyDescent="0.3">
      <c r="B404" s="144"/>
      <c r="C404" s="144"/>
      <c r="D404" s="144"/>
      <c r="E404" s="144"/>
      <c r="F404" s="144"/>
      <c r="G404" s="144"/>
      <c r="H404" s="144"/>
      <c r="I404" s="145"/>
      <c r="J404" s="145"/>
      <c r="K404" s="145"/>
      <c r="L404" s="146"/>
      <c r="M404" s="146"/>
      <c r="N404" s="147"/>
      <c r="O404" s="147"/>
      <c r="P404" s="147"/>
      <c r="Q404" s="147"/>
      <c r="R404" s="147"/>
      <c r="S404" s="147"/>
      <c r="T404" s="147"/>
      <c r="U404" s="147"/>
      <c r="V404" s="147"/>
      <c r="W404" s="144"/>
      <c r="X404" s="144"/>
    </row>
    <row r="405" spans="2:24" customFormat="1" ht="15.75" customHeight="1" x14ac:dyDescent="0.3">
      <c r="B405" s="144"/>
      <c r="C405" s="144"/>
      <c r="D405" s="144"/>
      <c r="E405" s="144"/>
      <c r="F405" s="144"/>
      <c r="G405" s="144"/>
      <c r="H405" s="144"/>
      <c r="I405" s="145"/>
      <c r="J405" s="145"/>
      <c r="K405" s="145"/>
      <c r="L405" s="146"/>
      <c r="M405" s="146"/>
      <c r="N405" s="147"/>
      <c r="O405" s="147"/>
      <c r="P405" s="147"/>
      <c r="Q405" s="147"/>
      <c r="R405" s="147"/>
      <c r="S405" s="147"/>
      <c r="T405" s="147"/>
      <c r="U405" s="147"/>
      <c r="V405" s="147"/>
      <c r="W405" s="144"/>
      <c r="X405" s="144"/>
    </row>
    <row r="406" spans="2:24" customFormat="1" ht="15.75" customHeight="1" x14ac:dyDescent="0.3">
      <c r="B406" s="144"/>
      <c r="C406" s="144"/>
      <c r="D406" s="144"/>
      <c r="E406" s="144"/>
      <c r="F406" s="144"/>
      <c r="G406" s="144"/>
      <c r="H406" s="144"/>
      <c r="I406" s="145"/>
      <c r="J406" s="145"/>
      <c r="K406" s="145"/>
      <c r="L406" s="146"/>
      <c r="M406" s="146"/>
      <c r="N406" s="147"/>
      <c r="O406" s="147"/>
      <c r="P406" s="147"/>
      <c r="Q406" s="147"/>
      <c r="R406" s="147"/>
      <c r="S406" s="147"/>
      <c r="T406" s="147"/>
      <c r="U406" s="147"/>
      <c r="V406" s="147"/>
      <c r="W406" s="144"/>
      <c r="X406" s="144"/>
    </row>
    <row r="407" spans="2:24" customFormat="1" ht="15.75" customHeight="1" x14ac:dyDescent="0.3">
      <c r="B407" s="144"/>
      <c r="C407" s="144"/>
      <c r="D407" s="144"/>
      <c r="E407" s="144"/>
      <c r="F407" s="144"/>
      <c r="G407" s="144"/>
      <c r="H407" s="144"/>
      <c r="I407" s="145"/>
      <c r="J407" s="145"/>
      <c r="K407" s="145"/>
      <c r="L407" s="146"/>
      <c r="M407" s="146"/>
      <c r="N407" s="147"/>
      <c r="O407" s="147"/>
      <c r="P407" s="147"/>
      <c r="Q407" s="147"/>
      <c r="R407" s="147"/>
      <c r="S407" s="147"/>
      <c r="T407" s="147"/>
      <c r="U407" s="147"/>
      <c r="V407" s="147"/>
      <c r="W407" s="144"/>
      <c r="X407" s="144"/>
    </row>
    <row r="408" spans="2:24" customFormat="1" ht="15.75" customHeight="1" x14ac:dyDescent="0.3">
      <c r="B408" s="144"/>
      <c r="C408" s="144"/>
      <c r="D408" s="144"/>
      <c r="E408" s="144"/>
      <c r="F408" s="144"/>
      <c r="G408" s="144"/>
      <c r="H408" s="144"/>
      <c r="I408" s="145"/>
      <c r="J408" s="145"/>
      <c r="K408" s="145"/>
      <c r="L408" s="146"/>
      <c r="M408" s="146"/>
      <c r="N408" s="147"/>
      <c r="O408" s="147"/>
      <c r="P408" s="147"/>
      <c r="Q408" s="147"/>
      <c r="R408" s="147"/>
      <c r="S408" s="147"/>
      <c r="T408" s="147"/>
      <c r="U408" s="147"/>
      <c r="V408" s="147"/>
      <c r="W408" s="144"/>
      <c r="X408" s="144"/>
    </row>
    <row r="409" spans="2:24" customFormat="1" ht="15.75" customHeight="1" x14ac:dyDescent="0.3">
      <c r="B409" s="144"/>
      <c r="C409" s="144"/>
      <c r="D409" s="144"/>
      <c r="E409" s="144"/>
      <c r="F409" s="144"/>
      <c r="G409" s="144"/>
      <c r="H409" s="144"/>
      <c r="I409" s="145"/>
      <c r="J409" s="145"/>
      <c r="K409" s="145"/>
      <c r="L409" s="146"/>
      <c r="M409" s="146"/>
      <c r="N409" s="147"/>
      <c r="O409" s="147"/>
      <c r="P409" s="147"/>
      <c r="Q409" s="147"/>
      <c r="R409" s="147"/>
      <c r="S409" s="147"/>
      <c r="T409" s="147"/>
      <c r="U409" s="147"/>
      <c r="V409" s="147"/>
      <c r="W409" s="144"/>
      <c r="X409" s="144"/>
    </row>
    <row r="410" spans="2:24" customFormat="1" ht="15.75" customHeight="1" x14ac:dyDescent="0.3">
      <c r="B410" s="144"/>
      <c r="C410" s="144"/>
      <c r="D410" s="144"/>
      <c r="E410" s="144"/>
      <c r="F410" s="144"/>
      <c r="G410" s="144"/>
      <c r="H410" s="144"/>
      <c r="I410" s="145"/>
      <c r="J410" s="145"/>
      <c r="K410" s="145"/>
      <c r="L410" s="146"/>
      <c r="M410" s="146"/>
      <c r="N410" s="147"/>
      <c r="O410" s="147"/>
      <c r="P410" s="147"/>
      <c r="Q410" s="147"/>
      <c r="R410" s="147"/>
      <c r="S410" s="147"/>
      <c r="T410" s="147"/>
      <c r="U410" s="147"/>
      <c r="V410" s="147"/>
      <c r="W410" s="144"/>
      <c r="X410" s="144"/>
    </row>
    <row r="411" spans="2:24" customFormat="1" ht="15.75" customHeight="1" x14ac:dyDescent="0.3">
      <c r="B411" s="144"/>
      <c r="C411" s="144"/>
      <c r="D411" s="144"/>
      <c r="E411" s="144"/>
      <c r="F411" s="144"/>
      <c r="G411" s="144"/>
      <c r="H411" s="144"/>
      <c r="I411" s="145"/>
      <c r="J411" s="145"/>
      <c r="K411" s="145"/>
      <c r="L411" s="146"/>
      <c r="M411" s="146"/>
      <c r="N411" s="147"/>
      <c r="O411" s="147"/>
      <c r="P411" s="147"/>
      <c r="Q411" s="147"/>
      <c r="R411" s="147"/>
      <c r="S411" s="147"/>
      <c r="T411" s="147"/>
      <c r="U411" s="147"/>
      <c r="V411" s="147"/>
      <c r="W411" s="144"/>
      <c r="X411" s="144"/>
    </row>
    <row r="412" spans="2:24" customFormat="1" ht="15.75" customHeight="1" x14ac:dyDescent="0.3">
      <c r="B412" s="144"/>
      <c r="C412" s="144"/>
      <c r="D412" s="144"/>
      <c r="E412" s="144"/>
      <c r="F412" s="144"/>
      <c r="G412" s="144"/>
      <c r="H412" s="144"/>
      <c r="I412" s="145"/>
      <c r="J412" s="145"/>
      <c r="K412" s="145"/>
      <c r="L412" s="146"/>
      <c r="M412" s="146"/>
      <c r="N412" s="147"/>
      <c r="O412" s="147"/>
      <c r="P412" s="147"/>
      <c r="Q412" s="147"/>
      <c r="R412" s="147"/>
      <c r="S412" s="147"/>
      <c r="T412" s="147"/>
      <c r="U412" s="147"/>
      <c r="V412" s="147"/>
      <c r="W412" s="144"/>
      <c r="X412" s="144"/>
    </row>
    <row r="413" spans="2:24" customFormat="1" ht="15.75" customHeight="1" x14ac:dyDescent="0.3">
      <c r="B413" s="144"/>
      <c r="C413" s="144"/>
      <c r="D413" s="144"/>
      <c r="E413" s="144"/>
      <c r="F413" s="144"/>
      <c r="G413" s="144"/>
      <c r="H413" s="144"/>
      <c r="I413" s="145"/>
      <c r="J413" s="145"/>
      <c r="K413" s="145"/>
      <c r="L413" s="146"/>
      <c r="M413" s="146"/>
      <c r="N413" s="147"/>
      <c r="O413" s="147"/>
      <c r="P413" s="147"/>
      <c r="Q413" s="147"/>
      <c r="R413" s="147"/>
      <c r="S413" s="147"/>
      <c r="T413" s="147"/>
      <c r="U413" s="147"/>
      <c r="V413" s="147"/>
      <c r="W413" s="144"/>
      <c r="X413" s="144"/>
    </row>
    <row r="414" spans="2:24" customFormat="1" ht="15.75" customHeight="1" x14ac:dyDescent="0.3">
      <c r="B414" s="144"/>
      <c r="C414" s="144"/>
      <c r="D414" s="144"/>
      <c r="E414" s="144"/>
      <c r="F414" s="144"/>
      <c r="G414" s="144"/>
      <c r="H414" s="144"/>
      <c r="I414" s="145"/>
      <c r="J414" s="145"/>
      <c r="K414" s="145"/>
      <c r="L414" s="146"/>
      <c r="M414" s="146"/>
      <c r="N414" s="147"/>
      <c r="O414" s="147"/>
      <c r="P414" s="147"/>
      <c r="Q414" s="147"/>
      <c r="R414" s="147"/>
      <c r="S414" s="147"/>
      <c r="T414" s="147"/>
      <c r="U414" s="147"/>
      <c r="V414" s="147"/>
      <c r="W414" s="144"/>
      <c r="X414" s="144"/>
    </row>
    <row r="415" spans="2:24" customFormat="1" ht="15.75" customHeight="1" x14ac:dyDescent="0.3">
      <c r="B415" s="144"/>
      <c r="C415" s="144"/>
      <c r="D415" s="144"/>
      <c r="E415" s="144"/>
      <c r="F415" s="144"/>
      <c r="G415" s="144"/>
      <c r="H415" s="144"/>
      <c r="I415" s="145"/>
      <c r="J415" s="145"/>
      <c r="K415" s="145"/>
      <c r="L415" s="146"/>
      <c r="M415" s="146"/>
      <c r="N415" s="147"/>
      <c r="O415" s="147"/>
      <c r="P415" s="147"/>
      <c r="Q415" s="147"/>
      <c r="R415" s="147"/>
      <c r="S415" s="147"/>
      <c r="T415" s="147"/>
      <c r="U415" s="147"/>
      <c r="V415" s="147"/>
      <c r="W415" s="144"/>
      <c r="X415" s="144"/>
    </row>
    <row r="416" spans="2:24" customFormat="1" ht="15.75" customHeight="1" x14ac:dyDescent="0.3">
      <c r="B416" s="144"/>
      <c r="C416" s="144"/>
      <c r="D416" s="144"/>
      <c r="E416" s="144"/>
      <c r="F416" s="144"/>
      <c r="G416" s="144"/>
      <c r="H416" s="144"/>
      <c r="I416" s="145"/>
      <c r="J416" s="145"/>
      <c r="K416" s="145"/>
      <c r="L416" s="146"/>
      <c r="M416" s="146"/>
      <c r="N416" s="147"/>
      <c r="O416" s="147"/>
      <c r="P416" s="147"/>
      <c r="Q416" s="147"/>
      <c r="R416" s="147"/>
      <c r="S416" s="147"/>
      <c r="T416" s="147"/>
      <c r="U416" s="147"/>
      <c r="V416" s="147"/>
      <c r="W416" s="144"/>
      <c r="X416" s="144"/>
    </row>
    <row r="417" spans="2:24" customFormat="1" ht="15.75" customHeight="1" x14ac:dyDescent="0.3">
      <c r="B417" s="144"/>
      <c r="C417" s="144"/>
      <c r="D417" s="144"/>
      <c r="E417" s="144"/>
      <c r="F417" s="144"/>
      <c r="G417" s="144"/>
      <c r="H417" s="144"/>
      <c r="I417" s="145"/>
      <c r="J417" s="145"/>
      <c r="K417" s="145"/>
      <c r="L417" s="146"/>
      <c r="M417" s="146"/>
      <c r="N417" s="147"/>
      <c r="O417" s="147"/>
      <c r="P417" s="147"/>
      <c r="Q417" s="147"/>
      <c r="R417" s="147"/>
      <c r="S417" s="147"/>
      <c r="T417" s="147"/>
      <c r="U417" s="147"/>
      <c r="V417" s="147"/>
      <c r="W417" s="144"/>
      <c r="X417" s="144"/>
    </row>
    <row r="418" spans="2:24" customFormat="1" ht="15.75" customHeight="1" x14ac:dyDescent="0.3">
      <c r="B418" s="144"/>
      <c r="C418" s="144"/>
      <c r="D418" s="144"/>
      <c r="E418" s="144"/>
      <c r="F418" s="144"/>
      <c r="G418" s="144"/>
      <c r="H418" s="144"/>
      <c r="I418" s="145"/>
      <c r="J418" s="145"/>
      <c r="K418" s="145"/>
      <c r="L418" s="146"/>
      <c r="M418" s="146"/>
      <c r="N418" s="147"/>
      <c r="O418" s="147"/>
      <c r="P418" s="147"/>
      <c r="Q418" s="147"/>
      <c r="R418" s="147"/>
      <c r="S418" s="147"/>
      <c r="T418" s="147"/>
      <c r="U418" s="147"/>
      <c r="V418" s="147"/>
      <c r="W418" s="144"/>
      <c r="X418" s="144"/>
    </row>
    <row r="419" spans="2:24" customFormat="1" ht="15.75" customHeight="1" x14ac:dyDescent="0.3">
      <c r="B419" s="144"/>
      <c r="C419" s="144"/>
      <c r="D419" s="144"/>
      <c r="E419" s="144"/>
      <c r="F419" s="144"/>
      <c r="G419" s="144"/>
      <c r="H419" s="144"/>
      <c r="I419" s="145"/>
      <c r="J419" s="145"/>
      <c r="K419" s="145"/>
      <c r="L419" s="146"/>
      <c r="M419" s="146"/>
      <c r="N419" s="147"/>
      <c r="O419" s="147"/>
      <c r="P419" s="147"/>
      <c r="Q419" s="147"/>
      <c r="R419" s="147"/>
      <c r="S419" s="147"/>
      <c r="T419" s="147"/>
      <c r="U419" s="147"/>
      <c r="V419" s="147"/>
      <c r="W419" s="144"/>
      <c r="X419" s="144"/>
    </row>
    <row r="420" spans="2:24" customFormat="1" ht="15.75" customHeight="1" x14ac:dyDescent="0.3">
      <c r="B420" s="144"/>
      <c r="C420" s="144"/>
      <c r="D420" s="144"/>
      <c r="E420" s="144"/>
      <c r="F420" s="144"/>
      <c r="G420" s="144"/>
      <c r="H420" s="144"/>
      <c r="I420" s="145"/>
      <c r="J420" s="145"/>
      <c r="K420" s="145"/>
      <c r="L420" s="146"/>
      <c r="M420" s="146"/>
      <c r="N420" s="147"/>
      <c r="O420" s="147"/>
      <c r="P420" s="147"/>
      <c r="Q420" s="147"/>
      <c r="R420" s="147"/>
      <c r="S420" s="147"/>
      <c r="T420" s="147"/>
      <c r="U420" s="147"/>
      <c r="V420" s="147"/>
      <c r="W420" s="144"/>
      <c r="X420" s="144"/>
    </row>
    <row r="421" spans="2:24" customFormat="1" ht="15.75" customHeight="1" x14ac:dyDescent="0.3">
      <c r="B421" s="144"/>
      <c r="C421" s="144"/>
      <c r="D421" s="144"/>
      <c r="E421" s="144"/>
      <c r="F421" s="144"/>
      <c r="G421" s="144"/>
      <c r="H421" s="144"/>
      <c r="I421" s="145"/>
      <c r="J421" s="145"/>
      <c r="K421" s="145"/>
      <c r="L421" s="146"/>
      <c r="M421" s="146"/>
      <c r="N421" s="147"/>
      <c r="O421" s="147"/>
      <c r="P421" s="147"/>
      <c r="Q421" s="147"/>
      <c r="R421" s="147"/>
      <c r="S421" s="147"/>
      <c r="T421" s="147"/>
      <c r="U421" s="147"/>
      <c r="V421" s="147"/>
      <c r="W421" s="144"/>
      <c r="X421" s="144"/>
    </row>
    <row r="422" spans="2:24" customFormat="1" ht="15.75" customHeight="1" x14ac:dyDescent="0.3">
      <c r="B422" s="144"/>
      <c r="C422" s="144"/>
      <c r="D422" s="144"/>
      <c r="E422" s="144"/>
      <c r="F422" s="144"/>
      <c r="G422" s="144"/>
      <c r="H422" s="144"/>
      <c r="I422" s="145"/>
      <c r="J422" s="145"/>
      <c r="K422" s="145"/>
      <c r="L422" s="146"/>
      <c r="M422" s="146"/>
      <c r="N422" s="147"/>
      <c r="O422" s="147"/>
      <c r="P422" s="147"/>
      <c r="Q422" s="147"/>
      <c r="R422" s="147"/>
      <c r="S422" s="147"/>
      <c r="T422" s="147"/>
      <c r="U422" s="147"/>
      <c r="V422" s="147"/>
      <c r="W422" s="144"/>
      <c r="X422" s="144"/>
    </row>
    <row r="423" spans="2:24" customFormat="1" ht="15.75" customHeight="1" x14ac:dyDescent="0.3">
      <c r="B423" s="144"/>
      <c r="C423" s="144"/>
      <c r="D423" s="144"/>
      <c r="E423" s="144"/>
      <c r="F423" s="144"/>
      <c r="G423" s="144"/>
      <c r="H423" s="144"/>
      <c r="I423" s="145"/>
      <c r="J423" s="145"/>
      <c r="K423" s="145"/>
      <c r="L423" s="146"/>
      <c r="M423" s="146"/>
      <c r="N423" s="147"/>
      <c r="O423" s="147"/>
      <c r="P423" s="147"/>
      <c r="Q423" s="147"/>
      <c r="R423" s="147"/>
      <c r="S423" s="147"/>
      <c r="T423" s="147"/>
      <c r="U423" s="147"/>
      <c r="V423" s="147"/>
      <c r="W423" s="144"/>
      <c r="X423" s="144"/>
    </row>
    <row r="424" spans="2:24" customFormat="1" ht="15.75" customHeight="1" x14ac:dyDescent="0.3">
      <c r="B424" s="144"/>
      <c r="C424" s="144"/>
      <c r="D424" s="144"/>
      <c r="E424" s="144"/>
      <c r="F424" s="144"/>
      <c r="G424" s="144"/>
      <c r="H424" s="144"/>
      <c r="I424" s="145"/>
      <c r="J424" s="145"/>
      <c r="K424" s="145"/>
      <c r="L424" s="146"/>
      <c r="M424" s="146"/>
      <c r="N424" s="147"/>
      <c r="O424" s="147"/>
      <c r="P424" s="147"/>
      <c r="Q424" s="147"/>
      <c r="R424" s="147"/>
      <c r="S424" s="147"/>
      <c r="T424" s="147"/>
      <c r="U424" s="147"/>
      <c r="V424" s="147"/>
      <c r="W424" s="144"/>
      <c r="X424" s="144"/>
    </row>
    <row r="425" spans="2:24" customFormat="1" ht="15.75" customHeight="1" x14ac:dyDescent="0.3">
      <c r="B425" s="144"/>
      <c r="C425" s="144"/>
      <c r="D425" s="144"/>
      <c r="E425" s="144"/>
      <c r="F425" s="144"/>
      <c r="G425" s="144"/>
      <c r="H425" s="144"/>
      <c r="I425" s="145"/>
      <c r="J425" s="145"/>
      <c r="K425" s="145"/>
      <c r="L425" s="146"/>
      <c r="M425" s="146"/>
      <c r="N425" s="147"/>
      <c r="O425" s="147"/>
      <c r="P425" s="147"/>
      <c r="Q425" s="147"/>
      <c r="R425" s="147"/>
      <c r="S425" s="147"/>
      <c r="T425" s="147"/>
      <c r="U425" s="147"/>
      <c r="V425" s="147"/>
      <c r="W425" s="144"/>
      <c r="X425" s="144"/>
    </row>
    <row r="426" spans="2:24" customFormat="1" ht="15.75" customHeight="1" x14ac:dyDescent="0.3">
      <c r="B426" s="144"/>
      <c r="C426" s="144"/>
      <c r="D426" s="144"/>
      <c r="E426" s="144"/>
      <c r="F426" s="144"/>
      <c r="G426" s="144"/>
      <c r="H426" s="144"/>
      <c r="I426" s="145"/>
      <c r="J426" s="145"/>
      <c r="K426" s="145"/>
      <c r="L426" s="146"/>
      <c r="M426" s="146"/>
      <c r="N426" s="147"/>
      <c r="O426" s="147"/>
      <c r="P426" s="147"/>
      <c r="Q426" s="147"/>
      <c r="R426" s="147"/>
      <c r="S426" s="147"/>
      <c r="T426" s="147"/>
      <c r="U426" s="147"/>
      <c r="V426" s="147"/>
      <c r="W426" s="144"/>
      <c r="X426" s="144"/>
    </row>
    <row r="427" spans="2:24" customFormat="1" ht="15.75" customHeight="1" x14ac:dyDescent="0.3">
      <c r="B427" s="144"/>
      <c r="C427" s="144"/>
      <c r="D427" s="144"/>
      <c r="E427" s="144"/>
      <c r="F427" s="144"/>
      <c r="G427" s="144"/>
      <c r="H427" s="144"/>
      <c r="I427" s="145"/>
      <c r="J427" s="145"/>
      <c r="K427" s="145"/>
      <c r="L427" s="146"/>
      <c r="M427" s="146"/>
      <c r="N427" s="147"/>
      <c r="O427" s="147"/>
      <c r="P427" s="147"/>
      <c r="Q427" s="147"/>
      <c r="R427" s="147"/>
      <c r="S427" s="147"/>
      <c r="T427" s="147"/>
      <c r="U427" s="147"/>
      <c r="V427" s="147"/>
      <c r="W427" s="144"/>
      <c r="X427" s="144"/>
    </row>
    <row r="428" spans="2:24" customFormat="1" ht="15.75" customHeight="1" x14ac:dyDescent="0.3">
      <c r="B428" s="144"/>
      <c r="C428" s="144"/>
      <c r="D428" s="144"/>
      <c r="E428" s="144"/>
      <c r="F428" s="144"/>
      <c r="G428" s="144"/>
      <c r="H428" s="144"/>
      <c r="I428" s="145"/>
      <c r="J428" s="145"/>
      <c r="K428" s="145"/>
      <c r="L428" s="146"/>
      <c r="M428" s="146"/>
      <c r="N428" s="147"/>
      <c r="O428" s="147"/>
      <c r="P428" s="147"/>
      <c r="Q428" s="147"/>
      <c r="R428" s="147"/>
      <c r="S428" s="147"/>
      <c r="T428" s="147"/>
      <c r="U428" s="147"/>
      <c r="V428" s="147"/>
      <c r="W428" s="144"/>
      <c r="X428" s="144"/>
    </row>
    <row r="429" spans="2:24" customFormat="1" ht="15.75" customHeight="1" x14ac:dyDescent="0.3">
      <c r="B429" s="144"/>
      <c r="C429" s="144"/>
      <c r="D429" s="144"/>
      <c r="E429" s="144"/>
      <c r="F429" s="144"/>
      <c r="G429" s="144"/>
      <c r="H429" s="144"/>
      <c r="I429" s="145"/>
      <c r="J429" s="145"/>
      <c r="K429" s="145"/>
      <c r="L429" s="146"/>
      <c r="M429" s="146"/>
      <c r="N429" s="147"/>
      <c r="O429" s="147"/>
      <c r="P429" s="147"/>
      <c r="Q429" s="147"/>
      <c r="R429" s="147"/>
      <c r="S429" s="147"/>
      <c r="T429" s="147"/>
      <c r="U429" s="147"/>
      <c r="V429" s="147"/>
      <c r="W429" s="144"/>
      <c r="X429" s="144"/>
    </row>
    <row r="430" spans="2:24" customFormat="1" ht="15.75" customHeight="1" x14ac:dyDescent="0.3">
      <c r="B430" s="144"/>
      <c r="C430" s="144"/>
      <c r="D430" s="144"/>
      <c r="E430" s="144"/>
      <c r="F430" s="144"/>
      <c r="G430" s="144"/>
      <c r="H430" s="144"/>
      <c r="I430" s="145"/>
      <c r="J430" s="145"/>
      <c r="K430" s="145"/>
      <c r="L430" s="146"/>
      <c r="M430" s="146"/>
      <c r="N430" s="147"/>
      <c r="O430" s="147"/>
      <c r="P430" s="147"/>
      <c r="Q430" s="147"/>
      <c r="R430" s="147"/>
      <c r="S430" s="147"/>
      <c r="T430" s="147"/>
      <c r="U430" s="147"/>
      <c r="V430" s="147"/>
      <c r="W430" s="144"/>
      <c r="X430" s="144"/>
    </row>
    <row r="431" spans="2:24" customFormat="1" ht="15.75" customHeight="1" x14ac:dyDescent="0.3">
      <c r="B431" s="144"/>
      <c r="C431" s="144"/>
      <c r="D431" s="144"/>
      <c r="E431" s="144"/>
      <c r="F431" s="144"/>
      <c r="G431" s="144"/>
      <c r="H431" s="144"/>
      <c r="I431" s="145"/>
      <c r="J431" s="145"/>
      <c r="K431" s="145"/>
      <c r="L431" s="146"/>
      <c r="M431" s="146"/>
      <c r="N431" s="147"/>
      <c r="O431" s="147"/>
      <c r="P431" s="147"/>
      <c r="Q431" s="147"/>
      <c r="R431" s="147"/>
      <c r="S431" s="147"/>
      <c r="T431" s="147"/>
      <c r="U431" s="147"/>
      <c r="V431" s="147"/>
      <c r="W431" s="144"/>
      <c r="X431" s="144"/>
    </row>
    <row r="432" spans="2:24" customFormat="1" ht="15.75" customHeight="1" x14ac:dyDescent="0.3">
      <c r="B432" s="144"/>
      <c r="C432" s="144"/>
      <c r="D432" s="144"/>
      <c r="E432" s="144"/>
      <c r="F432" s="144"/>
      <c r="G432" s="144"/>
      <c r="H432" s="144"/>
      <c r="I432" s="145"/>
      <c r="J432" s="145"/>
      <c r="K432" s="145"/>
      <c r="L432" s="146"/>
      <c r="M432" s="146"/>
      <c r="N432" s="147"/>
      <c r="O432" s="147"/>
      <c r="P432" s="147"/>
      <c r="Q432" s="147"/>
      <c r="R432" s="147"/>
      <c r="S432" s="147"/>
      <c r="T432" s="147"/>
      <c r="U432" s="147"/>
      <c r="V432" s="147"/>
      <c r="W432" s="144"/>
      <c r="X432" s="144"/>
    </row>
    <row r="433" spans="2:24" customFormat="1" ht="15.75" customHeight="1" x14ac:dyDescent="0.3">
      <c r="B433" s="144"/>
      <c r="C433" s="144"/>
      <c r="D433" s="144"/>
      <c r="E433" s="144"/>
      <c r="F433" s="144"/>
      <c r="G433" s="144"/>
      <c r="H433" s="144"/>
      <c r="I433" s="145"/>
      <c r="J433" s="145"/>
      <c r="K433" s="145"/>
      <c r="L433" s="146"/>
      <c r="M433" s="146"/>
      <c r="N433" s="147"/>
      <c r="O433" s="147"/>
      <c r="P433" s="147"/>
      <c r="Q433" s="147"/>
      <c r="R433" s="147"/>
      <c r="S433" s="147"/>
      <c r="T433" s="147"/>
      <c r="U433" s="147"/>
      <c r="V433" s="147"/>
      <c r="W433" s="144"/>
      <c r="X433" s="144"/>
    </row>
    <row r="434" spans="2:24" customFormat="1" ht="15.75" customHeight="1" x14ac:dyDescent="0.3">
      <c r="B434" s="144"/>
      <c r="C434" s="144"/>
      <c r="D434" s="144"/>
      <c r="E434" s="144"/>
      <c r="F434" s="144"/>
      <c r="G434" s="144"/>
      <c r="H434" s="144"/>
      <c r="I434" s="145"/>
      <c r="J434" s="145"/>
      <c r="K434" s="145"/>
      <c r="L434" s="146"/>
      <c r="M434" s="146"/>
      <c r="N434" s="147"/>
      <c r="O434" s="147"/>
      <c r="P434" s="147"/>
      <c r="Q434" s="147"/>
      <c r="R434" s="147"/>
      <c r="S434" s="147"/>
      <c r="T434" s="147"/>
      <c r="U434" s="147"/>
      <c r="V434" s="147"/>
      <c r="W434" s="144"/>
      <c r="X434" s="144"/>
    </row>
    <row r="435" spans="2:24" customFormat="1" ht="15.75" customHeight="1" x14ac:dyDescent="0.3">
      <c r="B435" s="144"/>
      <c r="C435" s="144"/>
      <c r="D435" s="144"/>
      <c r="E435" s="144"/>
      <c r="F435" s="144"/>
      <c r="G435" s="144"/>
      <c r="H435" s="144"/>
      <c r="I435" s="145"/>
      <c r="J435" s="145"/>
      <c r="K435" s="145"/>
      <c r="L435" s="146"/>
      <c r="M435" s="146"/>
      <c r="N435" s="147"/>
      <c r="O435" s="147"/>
      <c r="P435" s="147"/>
      <c r="Q435" s="147"/>
      <c r="R435" s="147"/>
      <c r="S435" s="147"/>
      <c r="T435" s="147"/>
      <c r="U435" s="147"/>
      <c r="V435" s="147"/>
      <c r="W435" s="144"/>
      <c r="X435" s="144"/>
    </row>
    <row r="436" spans="2:24" customFormat="1" ht="15.75" customHeight="1" x14ac:dyDescent="0.3">
      <c r="B436" s="144"/>
      <c r="C436" s="144"/>
      <c r="D436" s="144"/>
      <c r="E436" s="144"/>
      <c r="F436" s="144"/>
      <c r="G436" s="144"/>
      <c r="H436" s="144"/>
      <c r="I436" s="145"/>
      <c r="J436" s="145"/>
      <c r="K436" s="145"/>
      <c r="L436" s="146"/>
      <c r="M436" s="146"/>
      <c r="N436" s="147"/>
      <c r="O436" s="147"/>
      <c r="P436" s="147"/>
      <c r="Q436" s="147"/>
      <c r="R436" s="147"/>
      <c r="S436" s="147"/>
      <c r="T436" s="147"/>
      <c r="U436" s="147"/>
      <c r="V436" s="147"/>
      <c r="W436" s="144"/>
      <c r="X436" s="144"/>
    </row>
    <row r="437" spans="2:24" customFormat="1" ht="15.75" customHeight="1" x14ac:dyDescent="0.3">
      <c r="B437" s="144"/>
      <c r="C437" s="144"/>
      <c r="D437" s="144"/>
      <c r="E437" s="144"/>
      <c r="F437" s="144"/>
      <c r="G437" s="144"/>
      <c r="H437" s="144"/>
      <c r="I437" s="145"/>
      <c r="J437" s="145"/>
      <c r="K437" s="145"/>
      <c r="L437" s="146"/>
      <c r="M437" s="146"/>
      <c r="N437" s="147"/>
      <c r="O437" s="147"/>
      <c r="P437" s="147"/>
      <c r="Q437" s="147"/>
      <c r="R437" s="147"/>
      <c r="S437" s="147"/>
      <c r="T437" s="147"/>
      <c r="U437" s="147"/>
      <c r="V437" s="147"/>
      <c r="W437" s="144"/>
      <c r="X437" s="144"/>
    </row>
    <row r="438" spans="2:24" customFormat="1" ht="15.75" customHeight="1" x14ac:dyDescent="0.3">
      <c r="B438" s="144"/>
      <c r="C438" s="144"/>
      <c r="D438" s="144"/>
      <c r="E438" s="144"/>
      <c r="F438" s="144"/>
      <c r="G438" s="144"/>
      <c r="H438" s="144"/>
      <c r="I438" s="145"/>
      <c r="J438" s="145"/>
      <c r="K438" s="145"/>
      <c r="L438" s="146"/>
      <c r="M438" s="146"/>
      <c r="N438" s="147"/>
      <c r="O438" s="147"/>
      <c r="P438" s="147"/>
      <c r="Q438" s="147"/>
      <c r="R438" s="147"/>
      <c r="S438" s="147"/>
      <c r="T438" s="147"/>
      <c r="U438" s="147"/>
      <c r="V438" s="147"/>
      <c r="W438" s="144"/>
      <c r="X438" s="144"/>
    </row>
    <row r="439" spans="2:24" customFormat="1" ht="15.75" customHeight="1" x14ac:dyDescent="0.3">
      <c r="B439" s="144"/>
      <c r="C439" s="144"/>
      <c r="D439" s="144"/>
      <c r="E439" s="144"/>
      <c r="F439" s="144"/>
      <c r="G439" s="144"/>
      <c r="H439" s="144"/>
      <c r="I439" s="145"/>
      <c r="J439" s="145"/>
      <c r="K439" s="145"/>
      <c r="L439" s="146"/>
      <c r="M439" s="146"/>
      <c r="N439" s="147"/>
      <c r="O439" s="147"/>
      <c r="P439" s="147"/>
      <c r="Q439" s="147"/>
      <c r="R439" s="147"/>
      <c r="S439" s="147"/>
      <c r="T439" s="147"/>
      <c r="U439" s="147"/>
      <c r="V439" s="147"/>
      <c r="W439" s="144"/>
      <c r="X439" s="144"/>
    </row>
    <row r="440" spans="2:24" customFormat="1" ht="15.75" customHeight="1" x14ac:dyDescent="0.3">
      <c r="B440" s="144"/>
      <c r="C440" s="144"/>
      <c r="D440" s="144"/>
      <c r="E440" s="144"/>
      <c r="F440" s="144"/>
      <c r="G440" s="144"/>
      <c r="H440" s="144"/>
      <c r="I440" s="145"/>
      <c r="J440" s="145"/>
      <c r="K440" s="145"/>
      <c r="L440" s="146"/>
      <c r="M440" s="146"/>
      <c r="N440" s="147"/>
      <c r="O440" s="147"/>
      <c r="P440" s="147"/>
      <c r="Q440" s="147"/>
      <c r="R440" s="147"/>
      <c r="S440" s="147"/>
      <c r="T440" s="147"/>
      <c r="U440" s="147"/>
      <c r="V440" s="147"/>
      <c r="W440" s="144"/>
      <c r="X440" s="144"/>
    </row>
    <row r="441" spans="2:24" customFormat="1" ht="15.75" customHeight="1" x14ac:dyDescent="0.3">
      <c r="B441" s="144"/>
      <c r="C441" s="144"/>
      <c r="D441" s="144"/>
      <c r="E441" s="144"/>
      <c r="F441" s="144"/>
      <c r="G441" s="144"/>
      <c r="H441" s="144"/>
      <c r="I441" s="145"/>
      <c r="J441" s="145"/>
      <c r="K441" s="145"/>
      <c r="L441" s="146"/>
      <c r="M441" s="146"/>
      <c r="N441" s="147"/>
      <c r="O441" s="147"/>
      <c r="P441" s="147"/>
      <c r="Q441" s="147"/>
      <c r="R441" s="147"/>
      <c r="S441" s="147"/>
      <c r="T441" s="147"/>
      <c r="U441" s="147"/>
      <c r="V441" s="147"/>
      <c r="W441" s="144"/>
      <c r="X441" s="144"/>
    </row>
    <row r="442" spans="2:24" customFormat="1" ht="15.75" customHeight="1" x14ac:dyDescent="0.3">
      <c r="B442" s="144"/>
      <c r="C442" s="144"/>
      <c r="D442" s="144"/>
      <c r="E442" s="144"/>
      <c r="F442" s="144"/>
      <c r="G442" s="144"/>
      <c r="H442" s="144"/>
      <c r="I442" s="145"/>
      <c r="J442" s="145"/>
      <c r="K442" s="145"/>
      <c r="L442" s="146"/>
      <c r="M442" s="146"/>
      <c r="N442" s="147"/>
      <c r="O442" s="147"/>
      <c r="P442" s="147"/>
      <c r="Q442" s="147"/>
      <c r="R442" s="147"/>
      <c r="S442" s="147"/>
      <c r="T442" s="147"/>
      <c r="U442" s="147"/>
      <c r="V442" s="147"/>
      <c r="W442" s="144"/>
      <c r="X442" s="144"/>
    </row>
    <row r="443" spans="2:24" customFormat="1" ht="15.75" customHeight="1" x14ac:dyDescent="0.3">
      <c r="B443" s="144"/>
      <c r="C443" s="144"/>
      <c r="D443" s="144"/>
      <c r="E443" s="144"/>
      <c r="F443" s="144"/>
      <c r="G443" s="144"/>
      <c r="H443" s="144"/>
      <c r="I443" s="145"/>
      <c r="J443" s="145"/>
      <c r="K443" s="145"/>
      <c r="L443" s="146"/>
      <c r="M443" s="146"/>
      <c r="N443" s="147"/>
      <c r="O443" s="147"/>
      <c r="P443" s="147"/>
      <c r="Q443" s="147"/>
      <c r="R443" s="147"/>
      <c r="S443" s="147"/>
      <c r="T443" s="147"/>
      <c r="U443" s="147"/>
      <c r="V443" s="147"/>
      <c r="W443" s="144"/>
      <c r="X443" s="144"/>
    </row>
    <row r="444" spans="2:24" customFormat="1" ht="15.75" customHeight="1" x14ac:dyDescent="0.3">
      <c r="B444" s="144"/>
      <c r="C444" s="144"/>
      <c r="D444" s="144"/>
      <c r="E444" s="144"/>
      <c r="F444" s="144"/>
      <c r="G444" s="144"/>
      <c r="H444" s="144"/>
      <c r="I444" s="145"/>
      <c r="J444" s="145"/>
      <c r="K444" s="145"/>
      <c r="L444" s="146"/>
      <c r="M444" s="146"/>
      <c r="N444" s="147"/>
      <c r="O444" s="147"/>
      <c r="P444" s="147"/>
      <c r="Q444" s="147"/>
      <c r="R444" s="147"/>
      <c r="S444" s="147"/>
      <c r="T444" s="147"/>
      <c r="U444" s="147"/>
      <c r="V444" s="147"/>
      <c r="W444" s="144"/>
      <c r="X444" s="144"/>
    </row>
    <row r="445" spans="2:24" customFormat="1" ht="15.75" customHeight="1" x14ac:dyDescent="0.3">
      <c r="B445" s="144"/>
      <c r="C445" s="144"/>
      <c r="D445" s="144"/>
      <c r="E445" s="144"/>
      <c r="F445" s="144"/>
      <c r="G445" s="144"/>
      <c r="H445" s="144"/>
      <c r="I445" s="145"/>
      <c r="J445" s="145"/>
      <c r="K445" s="145"/>
      <c r="L445" s="146"/>
      <c r="M445" s="146"/>
      <c r="N445" s="147"/>
      <c r="O445" s="147"/>
      <c r="P445" s="147"/>
      <c r="Q445" s="147"/>
      <c r="R445" s="147"/>
      <c r="S445" s="147"/>
      <c r="T445" s="147"/>
      <c r="U445" s="147"/>
      <c r="V445" s="147"/>
      <c r="W445" s="144"/>
      <c r="X445" s="144"/>
    </row>
    <row r="446" spans="2:24" customFormat="1" ht="15.75" customHeight="1" x14ac:dyDescent="0.3">
      <c r="B446" s="144"/>
      <c r="C446" s="144"/>
      <c r="D446" s="144"/>
      <c r="E446" s="144"/>
      <c r="F446" s="144"/>
      <c r="G446" s="144"/>
      <c r="H446" s="144"/>
      <c r="I446" s="145"/>
      <c r="J446" s="145"/>
      <c r="K446" s="145"/>
      <c r="L446" s="146"/>
      <c r="M446" s="146"/>
      <c r="N446" s="147"/>
      <c r="O446" s="147"/>
      <c r="P446" s="147"/>
      <c r="Q446" s="147"/>
      <c r="R446" s="147"/>
      <c r="S446" s="147"/>
      <c r="T446" s="147"/>
      <c r="U446" s="147"/>
      <c r="V446" s="147"/>
      <c r="W446" s="144"/>
      <c r="X446" s="144"/>
    </row>
    <row r="447" spans="2:24" customFormat="1" ht="15.75" customHeight="1" x14ac:dyDescent="0.3">
      <c r="B447" s="144"/>
      <c r="C447" s="144"/>
      <c r="D447" s="144"/>
      <c r="E447" s="144"/>
      <c r="F447" s="144"/>
      <c r="G447" s="144"/>
      <c r="H447" s="144"/>
      <c r="I447" s="145"/>
      <c r="J447" s="145"/>
      <c r="K447" s="145"/>
      <c r="L447" s="146"/>
      <c r="M447" s="146"/>
      <c r="N447" s="147"/>
      <c r="O447" s="147"/>
      <c r="P447" s="147"/>
      <c r="Q447" s="147"/>
      <c r="R447" s="147"/>
      <c r="S447" s="147"/>
      <c r="T447" s="147"/>
      <c r="U447" s="147"/>
      <c r="V447" s="147"/>
      <c r="W447" s="144"/>
      <c r="X447" s="144"/>
    </row>
    <row r="448" spans="2:24" customFormat="1" ht="15.75" customHeight="1" x14ac:dyDescent="0.3">
      <c r="B448" s="144"/>
      <c r="C448" s="144"/>
      <c r="D448" s="144"/>
      <c r="E448" s="144"/>
      <c r="F448" s="144"/>
      <c r="G448" s="144"/>
      <c r="H448" s="144"/>
      <c r="I448" s="145"/>
      <c r="J448" s="145"/>
      <c r="K448" s="145"/>
      <c r="L448" s="146"/>
      <c r="M448" s="146"/>
      <c r="N448" s="147"/>
      <c r="O448" s="147"/>
      <c r="P448" s="147"/>
      <c r="Q448" s="147"/>
      <c r="R448" s="147"/>
      <c r="S448" s="147"/>
      <c r="T448" s="147"/>
      <c r="U448" s="147"/>
      <c r="V448" s="147"/>
      <c r="W448" s="144"/>
      <c r="X448" s="144"/>
    </row>
    <row r="449" spans="1:25" ht="15.75" customHeight="1" x14ac:dyDescent="0.3">
      <c r="A449"/>
      <c r="H449" s="144"/>
      <c r="L449" s="146"/>
      <c r="M449" s="146"/>
      <c r="Y449"/>
    </row>
    <row r="450" spans="1:25" ht="15.75" customHeight="1" x14ac:dyDescent="0.3">
      <c r="A450"/>
      <c r="H450" s="144"/>
      <c r="L450" s="146"/>
      <c r="M450" s="146"/>
      <c r="Y450"/>
    </row>
    <row r="451" spans="1:25" ht="15.75" customHeight="1" x14ac:dyDescent="0.3">
      <c r="A451"/>
      <c r="H451" s="144"/>
      <c r="L451" s="146"/>
      <c r="M451" s="146"/>
      <c r="Y451"/>
    </row>
    <row r="452" spans="1:25" ht="15.75" customHeight="1" x14ac:dyDescent="0.3">
      <c r="A452"/>
      <c r="H452" s="144"/>
      <c r="L452" s="146"/>
      <c r="M452" s="146"/>
      <c r="Y452"/>
    </row>
    <row r="453" spans="1:25" ht="15.75" customHeight="1" x14ac:dyDescent="0.3">
      <c r="A453"/>
      <c r="H453" s="144"/>
      <c r="L453" s="146"/>
      <c r="M453" s="146"/>
      <c r="Y453"/>
    </row>
    <row r="454" spans="1:25" ht="15.75" customHeight="1" x14ac:dyDescent="0.3">
      <c r="A454"/>
      <c r="H454" s="144"/>
      <c r="L454" s="146"/>
      <c r="M454" s="146"/>
      <c r="Y454"/>
    </row>
    <row r="455" spans="1:25" ht="15.75" customHeight="1" x14ac:dyDescent="0.3">
      <c r="A455"/>
      <c r="H455" s="144"/>
      <c r="L455" s="146"/>
      <c r="M455" s="146"/>
      <c r="Y455"/>
    </row>
    <row r="456" spans="1:25" ht="15.75" customHeight="1" x14ac:dyDescent="0.3">
      <c r="A456"/>
      <c r="H456" s="144"/>
      <c r="L456" s="146"/>
      <c r="M456" s="146"/>
      <c r="Y456"/>
    </row>
    <row r="457" spans="1:25" ht="15.75" customHeight="1" x14ac:dyDescent="0.3">
      <c r="A457"/>
      <c r="H457" s="144"/>
      <c r="L457" s="146"/>
      <c r="M457" s="146"/>
      <c r="Y457"/>
    </row>
    <row r="458" spans="1:25" ht="15.75" customHeight="1" x14ac:dyDescent="0.3">
      <c r="A458"/>
      <c r="H458" s="144"/>
      <c r="L458" s="146"/>
      <c r="M458" s="146"/>
      <c r="Y458"/>
    </row>
    <row r="459" spans="1:25" ht="15.75" customHeight="1" x14ac:dyDescent="0.3">
      <c r="A459"/>
      <c r="H459" s="144"/>
      <c r="L459" s="146"/>
      <c r="M459" s="146"/>
      <c r="Y459"/>
    </row>
    <row r="460" spans="1:25" ht="15.75" customHeight="1" x14ac:dyDescent="0.3">
      <c r="A460"/>
      <c r="H460" s="144"/>
      <c r="L460" s="146"/>
      <c r="M460" s="146"/>
      <c r="Y460"/>
    </row>
    <row r="461" spans="1:25" ht="15.75" customHeight="1" x14ac:dyDescent="0.3">
      <c r="A461"/>
      <c r="H461" s="144"/>
      <c r="L461" s="146"/>
      <c r="M461" s="146"/>
      <c r="Y461"/>
    </row>
    <row r="462" spans="1:25" ht="15.75" customHeight="1" x14ac:dyDescent="0.3">
      <c r="A462"/>
      <c r="H462" s="144"/>
      <c r="L462" s="146"/>
      <c r="M462" s="146"/>
      <c r="Y462"/>
    </row>
    <row r="463" spans="1:25" ht="15.75" customHeight="1" x14ac:dyDescent="0.3">
      <c r="A463"/>
      <c r="H463" s="144"/>
      <c r="L463" s="146"/>
      <c r="M463" s="146"/>
      <c r="Y463"/>
    </row>
    <row r="464" spans="1:25" ht="15.75" customHeight="1" x14ac:dyDescent="0.3">
      <c r="Y464"/>
    </row>
    <row r="465" spans="25:25" ht="15.75" customHeight="1" x14ac:dyDescent="0.3">
      <c r="Y465"/>
    </row>
    <row r="466" spans="25:25" ht="15.75" customHeight="1" x14ac:dyDescent="0.3">
      <c r="Y466"/>
    </row>
    <row r="467" spans="25:25" ht="15.75" customHeight="1" x14ac:dyDescent="0.3">
      <c r="Y467"/>
    </row>
    <row r="468" spans="25:25" ht="15.75" customHeight="1" x14ac:dyDescent="0.3">
      <c r="Y468"/>
    </row>
    <row r="469" spans="25:25" ht="15.75" customHeight="1" x14ac:dyDescent="0.3">
      <c r="Y469"/>
    </row>
    <row r="470" spans="25:25" ht="15.75" customHeight="1" x14ac:dyDescent="0.3">
      <c r="Y470"/>
    </row>
    <row r="471" spans="25:25" ht="15.75" customHeight="1" x14ac:dyDescent="0.3">
      <c r="Y471"/>
    </row>
    <row r="472" spans="25:25" ht="15.75" customHeight="1" x14ac:dyDescent="0.3">
      <c r="Y472"/>
    </row>
    <row r="473" spans="25:25" ht="15.75" customHeight="1" x14ac:dyDescent="0.3">
      <c r="Y473"/>
    </row>
    <row r="474" spans="25:25" ht="15.75" customHeight="1" x14ac:dyDescent="0.3">
      <c r="Y474"/>
    </row>
    <row r="475" spans="25:25" ht="15.75" customHeight="1" x14ac:dyDescent="0.3">
      <c r="Y475"/>
    </row>
    <row r="476" spans="25:25" ht="15.75" customHeight="1" x14ac:dyDescent="0.3">
      <c r="Y476"/>
    </row>
    <row r="477" spans="25:25" ht="15.75" customHeight="1" x14ac:dyDescent="0.3">
      <c r="Y477"/>
    </row>
    <row r="478" spans="25:25" ht="15.75" customHeight="1" x14ac:dyDescent="0.3">
      <c r="Y478"/>
    </row>
    <row r="479" spans="25:25" ht="15.75" customHeight="1" x14ac:dyDescent="0.3">
      <c r="Y479"/>
    </row>
    <row r="480" spans="25:25" ht="15.75" customHeight="1" x14ac:dyDescent="0.3">
      <c r="Y480"/>
    </row>
    <row r="481" spans="25:25" ht="15.75" customHeight="1" x14ac:dyDescent="0.3">
      <c r="Y481"/>
    </row>
    <row r="482" spans="25:25" ht="15.75" customHeight="1" x14ac:dyDescent="0.3">
      <c r="Y482"/>
    </row>
    <row r="483" spans="25:25" ht="15.75" customHeight="1" x14ac:dyDescent="0.3">
      <c r="Y483"/>
    </row>
    <row r="484" spans="25:25" ht="15.75" customHeight="1" x14ac:dyDescent="0.3">
      <c r="Y484"/>
    </row>
    <row r="485" spans="25:25" ht="15.75" customHeight="1" x14ac:dyDescent="0.3">
      <c r="Y485"/>
    </row>
    <row r="486" spans="25:25" ht="15.75" customHeight="1" x14ac:dyDescent="0.3">
      <c r="Y486"/>
    </row>
    <row r="487" spans="25:25" ht="15.75" customHeight="1" x14ac:dyDescent="0.3">
      <c r="Y487"/>
    </row>
    <row r="488" spans="25:25" ht="15.75" customHeight="1" x14ac:dyDescent="0.3">
      <c r="Y488"/>
    </row>
    <row r="489" spans="25:25" ht="15.75" customHeight="1" x14ac:dyDescent="0.3">
      <c r="Y489"/>
    </row>
    <row r="490" spans="25:25" ht="15.75" customHeight="1" x14ac:dyDescent="0.3">
      <c r="Y490"/>
    </row>
    <row r="491" spans="25:25" ht="15.75" customHeight="1" x14ac:dyDescent="0.3">
      <c r="Y491"/>
    </row>
    <row r="492" spans="25:25" ht="15.75" customHeight="1" x14ac:dyDescent="0.3">
      <c r="Y492"/>
    </row>
    <row r="493" spans="25:25" ht="15.75" customHeight="1" x14ac:dyDescent="0.3">
      <c r="Y493"/>
    </row>
    <row r="494" spans="25:25" ht="15.75" customHeight="1" x14ac:dyDescent="0.3">
      <c r="Y494"/>
    </row>
    <row r="495" spans="25:25" ht="15.75" customHeight="1" x14ac:dyDescent="0.3">
      <c r="Y495"/>
    </row>
    <row r="496" spans="25:25" ht="15.75" customHeight="1" x14ac:dyDescent="0.3">
      <c r="Y496"/>
    </row>
    <row r="497" spans="25:25" ht="15.75" customHeight="1" x14ac:dyDescent="0.3">
      <c r="Y497"/>
    </row>
    <row r="498" spans="25:25" ht="15.75" customHeight="1" x14ac:dyDescent="0.3">
      <c r="Y498"/>
    </row>
    <row r="499" spans="25:25" ht="15.75" customHeight="1" x14ac:dyDescent="0.3">
      <c r="Y499"/>
    </row>
    <row r="500" spans="25:25" ht="15.75" customHeight="1" x14ac:dyDescent="0.3">
      <c r="Y500"/>
    </row>
    <row r="501" spans="25:25" ht="15.75" customHeight="1" x14ac:dyDescent="0.3">
      <c r="Y501"/>
    </row>
    <row r="502" spans="25:25" ht="15.75" customHeight="1" x14ac:dyDescent="0.3">
      <c r="Y502"/>
    </row>
    <row r="503" spans="25:25" ht="15.75" customHeight="1" x14ac:dyDescent="0.3">
      <c r="Y503"/>
    </row>
    <row r="504" spans="25:25" ht="15.75" customHeight="1" x14ac:dyDescent="0.3">
      <c r="Y504"/>
    </row>
    <row r="505" spans="25:25" ht="15.75" customHeight="1" x14ac:dyDescent="0.3">
      <c r="Y505"/>
    </row>
    <row r="506" spans="25:25" ht="15.75" customHeight="1" x14ac:dyDescent="0.3">
      <c r="Y506"/>
    </row>
    <row r="507" spans="25:25" ht="15.75" customHeight="1" x14ac:dyDescent="0.3">
      <c r="Y507"/>
    </row>
    <row r="508" spans="25:25" ht="15.75" customHeight="1" x14ac:dyDescent="0.3">
      <c r="Y508"/>
    </row>
    <row r="509" spans="25:25" ht="15.75" customHeight="1" x14ac:dyDescent="0.3">
      <c r="Y509"/>
    </row>
    <row r="510" spans="25:25" ht="15.75" customHeight="1" x14ac:dyDescent="0.3">
      <c r="Y510"/>
    </row>
    <row r="511" spans="25:25" ht="15.75" customHeight="1" x14ac:dyDescent="0.3">
      <c r="Y511"/>
    </row>
    <row r="512" spans="25:25" ht="15.75" customHeight="1" x14ac:dyDescent="0.3">
      <c r="Y512"/>
    </row>
    <row r="513" spans="25:25" ht="15.75" customHeight="1" x14ac:dyDescent="0.3">
      <c r="Y513"/>
    </row>
    <row r="514" spans="25:25" ht="15.75" customHeight="1" x14ac:dyDescent="0.3">
      <c r="Y514"/>
    </row>
    <row r="515" spans="25:25" ht="15.75" customHeight="1" x14ac:dyDescent="0.3">
      <c r="Y515"/>
    </row>
    <row r="516" spans="25:25" ht="15.75" customHeight="1" x14ac:dyDescent="0.3">
      <c r="Y516"/>
    </row>
    <row r="517" spans="25:25" ht="15.75" customHeight="1" x14ac:dyDescent="0.3">
      <c r="Y517"/>
    </row>
    <row r="518" spans="25:25" ht="15.75" customHeight="1" x14ac:dyDescent="0.3">
      <c r="Y518"/>
    </row>
    <row r="519" spans="25:25" ht="15.75" customHeight="1" x14ac:dyDescent="0.3">
      <c r="Y519"/>
    </row>
    <row r="520" spans="25:25" ht="15.75" customHeight="1" x14ac:dyDescent="0.3">
      <c r="Y520"/>
    </row>
    <row r="521" spans="25:25" ht="15.75" customHeight="1" x14ac:dyDescent="0.3">
      <c r="Y521"/>
    </row>
    <row r="522" spans="25:25" ht="15.75" customHeight="1" x14ac:dyDescent="0.3">
      <c r="Y522"/>
    </row>
    <row r="523" spans="25:25" ht="15.75" customHeight="1" x14ac:dyDescent="0.3">
      <c r="Y523"/>
    </row>
    <row r="524" spans="25:25" ht="15.75" customHeight="1" x14ac:dyDescent="0.3">
      <c r="Y524"/>
    </row>
    <row r="525" spans="25:25" ht="15.75" customHeight="1" x14ac:dyDescent="0.3">
      <c r="Y525"/>
    </row>
    <row r="526" spans="25:25" ht="15.75" customHeight="1" x14ac:dyDescent="0.3">
      <c r="Y526"/>
    </row>
    <row r="527" spans="25:25" ht="15.75" customHeight="1" x14ac:dyDescent="0.3">
      <c r="Y527"/>
    </row>
    <row r="528" spans="25:25" ht="15.75" customHeight="1" x14ac:dyDescent="0.3">
      <c r="Y528"/>
    </row>
    <row r="529" spans="25:25" ht="15.75" customHeight="1" x14ac:dyDescent="0.3">
      <c r="Y529"/>
    </row>
    <row r="530" spans="25:25" ht="15.75" customHeight="1" x14ac:dyDescent="0.3">
      <c r="Y530"/>
    </row>
    <row r="531" spans="25:25" ht="15.75" customHeight="1" x14ac:dyDescent="0.3">
      <c r="Y531"/>
    </row>
    <row r="532" spans="25:25" ht="15.75" customHeight="1" x14ac:dyDescent="0.3">
      <c r="Y532"/>
    </row>
    <row r="533" spans="25:25" ht="15.75" customHeight="1" x14ac:dyDescent="0.3">
      <c r="Y533"/>
    </row>
    <row r="534" spans="25:25" ht="15.75" customHeight="1" x14ac:dyDescent="0.3">
      <c r="Y534"/>
    </row>
    <row r="535" spans="25:25" ht="15.75" customHeight="1" x14ac:dyDescent="0.3">
      <c r="Y535"/>
    </row>
    <row r="536" spans="25:25" ht="15.75" customHeight="1" x14ac:dyDescent="0.3">
      <c r="Y536"/>
    </row>
    <row r="537" spans="25:25" ht="15.75" customHeight="1" x14ac:dyDescent="0.3">
      <c r="Y537"/>
    </row>
    <row r="538" spans="25:25" ht="15.75" customHeight="1" x14ac:dyDescent="0.3">
      <c r="Y538"/>
    </row>
    <row r="539" spans="25:25" ht="15.75" customHeight="1" x14ac:dyDescent="0.3">
      <c r="Y539"/>
    </row>
    <row r="540" spans="25:25" ht="15.75" customHeight="1" x14ac:dyDescent="0.3">
      <c r="Y540"/>
    </row>
    <row r="541" spans="25:25" ht="15.75" customHeight="1" x14ac:dyDescent="0.3">
      <c r="Y541"/>
    </row>
    <row r="542" spans="25:25" ht="15.75" customHeight="1" x14ac:dyDescent="0.3">
      <c r="Y542"/>
    </row>
    <row r="543" spans="25:25" ht="15.75" customHeight="1" x14ac:dyDescent="0.3">
      <c r="Y543"/>
    </row>
    <row r="544" spans="25:25" ht="15.75" customHeight="1" x14ac:dyDescent="0.3">
      <c r="Y544"/>
    </row>
    <row r="545" spans="25:25" ht="15.75" customHeight="1" x14ac:dyDescent="0.3">
      <c r="Y545"/>
    </row>
    <row r="546" spans="25:25" ht="15.75" customHeight="1" x14ac:dyDescent="0.3">
      <c r="Y546"/>
    </row>
    <row r="547" spans="25:25" ht="15.75" customHeight="1" x14ac:dyDescent="0.3">
      <c r="Y547"/>
    </row>
    <row r="548" spans="25:25" ht="15.75" customHeight="1" x14ac:dyDescent="0.3">
      <c r="Y548"/>
    </row>
    <row r="549" spans="25:25" ht="15.75" customHeight="1" x14ac:dyDescent="0.3">
      <c r="Y549"/>
    </row>
    <row r="550" spans="25:25" ht="15.75" customHeight="1" x14ac:dyDescent="0.3">
      <c r="Y550"/>
    </row>
    <row r="551" spans="25:25" ht="15.75" customHeight="1" x14ac:dyDescent="0.3">
      <c r="Y551"/>
    </row>
    <row r="552" spans="25:25" ht="15.75" customHeight="1" x14ac:dyDescent="0.3">
      <c r="Y552"/>
    </row>
    <row r="553" spans="25:25" ht="15.75" customHeight="1" x14ac:dyDescent="0.3">
      <c r="Y553"/>
    </row>
    <row r="554" spans="25:25" ht="15.75" customHeight="1" x14ac:dyDescent="0.3">
      <c r="Y554"/>
    </row>
    <row r="555" spans="25:25" ht="15.75" customHeight="1" x14ac:dyDescent="0.3">
      <c r="Y555"/>
    </row>
    <row r="556" spans="25:25" ht="15.75" customHeight="1" x14ac:dyDescent="0.3">
      <c r="Y556"/>
    </row>
    <row r="557" spans="25:25" ht="15.75" customHeight="1" x14ac:dyDescent="0.3">
      <c r="Y557"/>
    </row>
    <row r="558" spans="25:25" ht="15.75" customHeight="1" x14ac:dyDescent="0.3">
      <c r="Y558"/>
    </row>
    <row r="559" spans="25:25" ht="15.75" customHeight="1" x14ac:dyDescent="0.3">
      <c r="Y559"/>
    </row>
    <row r="560" spans="25:25" ht="15.75" customHeight="1" x14ac:dyDescent="0.3">
      <c r="Y560"/>
    </row>
    <row r="561" spans="25:25" ht="15.75" customHeight="1" x14ac:dyDescent="0.3">
      <c r="Y561"/>
    </row>
    <row r="562" spans="25:25" ht="15.75" customHeight="1" x14ac:dyDescent="0.3">
      <c r="Y562"/>
    </row>
    <row r="563" spans="25:25" ht="15.75" customHeight="1" x14ac:dyDescent="0.3">
      <c r="Y563"/>
    </row>
    <row r="564" spans="25:25" ht="15.75" customHeight="1" x14ac:dyDescent="0.3"/>
    <row r="565" spans="25:25" ht="15.75" customHeight="1" x14ac:dyDescent="0.3"/>
    <row r="566" spans="25:25" ht="15.75" customHeight="1" x14ac:dyDescent="0.3"/>
    <row r="567" spans="25:25" ht="15.75" customHeight="1" x14ac:dyDescent="0.3"/>
    <row r="568" spans="25:25" ht="15.75" customHeight="1" x14ac:dyDescent="0.3"/>
    <row r="569" spans="25:25" ht="15.75" customHeight="1" x14ac:dyDescent="0.3"/>
    <row r="570" spans="25:25" ht="15.75" customHeight="1" x14ac:dyDescent="0.3"/>
    <row r="571" spans="25:25" ht="15.75" customHeight="1" x14ac:dyDescent="0.3"/>
    <row r="572" spans="25:25" ht="15.75" customHeight="1" x14ac:dyDescent="0.3"/>
    <row r="573" spans="25:25" ht="15.75" customHeight="1" x14ac:dyDescent="0.3"/>
    <row r="574" spans="25:25" ht="15.75" customHeight="1" x14ac:dyDescent="0.3"/>
    <row r="575" spans="25:25" ht="15.75" customHeight="1" x14ac:dyDescent="0.3"/>
    <row r="576" spans="25:25"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sheetData>
  <mergeCells count="33">
    <mergeCell ref="J4:K4"/>
    <mergeCell ref="L4:M4"/>
    <mergeCell ref="N4:O4"/>
    <mergeCell ref="P4:Q4"/>
    <mergeCell ref="D10:D11"/>
    <mergeCell ref="E10:E11"/>
    <mergeCell ref="F10:F11"/>
    <mergeCell ref="G10:G11"/>
    <mergeCell ref="H10:H11"/>
    <mergeCell ref="I10:I11"/>
    <mergeCell ref="F51:F52"/>
    <mergeCell ref="W10:W11"/>
    <mergeCell ref="X10:X11"/>
    <mergeCell ref="E12:E13"/>
    <mergeCell ref="F12:F13"/>
    <mergeCell ref="G12:G13"/>
    <mergeCell ref="W12:W13"/>
    <mergeCell ref="X12:X13"/>
    <mergeCell ref="B17:B18"/>
    <mergeCell ref="C23:C24"/>
    <mergeCell ref="C29:C31"/>
    <mergeCell ref="D51:D52"/>
    <mergeCell ref="E51:E52"/>
    <mergeCell ref="P51:P52"/>
    <mergeCell ref="Q51:Q52"/>
    <mergeCell ref="W51:W52"/>
    <mergeCell ref="X51:X52"/>
    <mergeCell ref="G51:G52"/>
    <mergeCell ref="H51:H52"/>
    <mergeCell ref="K51:K52"/>
    <mergeCell ref="M51:M52"/>
    <mergeCell ref="N51:N52"/>
    <mergeCell ref="O51:O52"/>
  </mergeCells>
  <hyperlinks>
    <hyperlink ref="I17" r:id="rId1" xr:uid="{B85891FC-D06D-44A0-9753-756CA3A7703F}"/>
    <hyperlink ref="I18" r:id="rId2" location="indicators-by-country" xr:uid="{5252AAEE-7400-4932-91DB-10A5BD8CD4EA}"/>
    <hyperlink ref="I19" r:id="rId3" xr:uid="{28C672FF-831B-4435-BDE7-10F600E6F953}"/>
    <hyperlink ref="I23" r:id="rId4" xr:uid="{8836EF94-5A95-4B45-ADF5-B0595863DAD5}"/>
    <hyperlink ref="I37" r:id="rId5" xr:uid="{1C350454-186F-4DDF-92A8-35800B06A941}"/>
    <hyperlink ref="I40" r:id="rId6" xr:uid="{525E85D1-D2DA-4C43-98A8-6DB4E2FDF61D}"/>
    <hyperlink ref="I42" r:id="rId7" xr:uid="{63918B19-0717-4EBA-B11D-889BF03F2C2F}"/>
    <hyperlink ref="I43" r:id="rId8" xr:uid="{5F38C8FB-246C-49F3-8992-DBBD7E5D51FC}"/>
    <hyperlink ref="I48" r:id="rId9" xr:uid="{B8BA8164-11AA-4E6B-ABC1-BADA4BA7038A}"/>
    <hyperlink ref="I57" r:id="rId10" xr:uid="{332F3636-3281-4D71-A9B0-EC6A8BA38C62}"/>
    <hyperlink ref="I44" r:id="rId11" xr:uid="{073D45CA-1452-42A2-91BE-0B3B2F93B9B0}"/>
    <hyperlink ref="I14" r:id="rId12" xr:uid="{8FCE9D47-3A1A-45CA-BBA5-E3A66A39D294}"/>
    <hyperlink ref="I9" r:id="rId13" xr:uid="{705F0E14-49D1-48DE-926A-44B1C8ACBFA0}"/>
    <hyperlink ref="I10" r:id="rId14" xr:uid="{B544D8F7-7991-44F0-89DE-F6E960757069}"/>
    <hyperlink ref="I21" r:id="rId15" xr:uid="{ED0D1D41-E9A5-4BD7-8A22-0B5D9A820FC6}"/>
    <hyperlink ref="I33" r:id="rId16" xr:uid="{D2207DE9-07DC-4F02-A6A5-11B755F4397D}"/>
    <hyperlink ref="I39" r:id="rId17" xr:uid="{954E5676-E0C6-4677-9056-F78BFB233F78}"/>
    <hyperlink ref="I50" r:id="rId18" xr:uid="{DBCA062E-AEE2-46F3-8ACB-FF58C648C185}"/>
    <hyperlink ref="I46" r:id="rId19" xr:uid="{CA1D28EC-D628-4186-8586-A4232B3EDDA0}"/>
    <hyperlink ref="I25" r:id="rId20" xr:uid="{142D531A-556F-46D8-966F-73E721F4E4E1}"/>
    <hyperlink ref="I55" r:id="rId21" xr:uid="{EA3A40E2-6984-4E91-8407-1FC12009991E}"/>
    <hyperlink ref="I51" r:id="rId22" xr:uid="{1927C5A7-F80E-4F69-893C-5610BC3F48BF}"/>
    <hyperlink ref="I31" r:id="rId23" xr:uid="{A92111BE-98E6-4361-9520-B28D2B8D42D3}"/>
    <hyperlink ref="I56" r:id="rId24" xr:uid="{C38C8DEC-53DF-4BF7-A60F-089D12EFE55A}"/>
    <hyperlink ref="I12" r:id="rId25" xr:uid="{EFBA7ACC-EF67-4B55-BFE4-CCFF218E9FE1}"/>
    <hyperlink ref="I26" r:id="rId26" xr:uid="{2CB3B340-B3F5-4E72-8EDA-81D8C4CBDC3D}"/>
    <hyperlink ref="I27" r:id="rId27" xr:uid="{AB58D461-8BD6-41C1-9844-356C478DE513}"/>
    <hyperlink ref="I29" r:id="rId28" xr:uid="{5AC62A27-D867-4685-ADDB-FF1FA1896FFC}"/>
    <hyperlink ref="I20" r:id="rId29" xr:uid="{683DEFE0-F59E-49DF-82D1-11F1174D963B}"/>
    <hyperlink ref="I8" r:id="rId30" xr:uid="{8502C483-62F7-404D-B910-7DC088ADCE19}"/>
    <hyperlink ref="I7" r:id="rId31" xr:uid="{8F3B78F0-EB39-4063-B78C-F38C34B0DAA2}"/>
    <hyperlink ref="I6" r:id="rId32" xr:uid="{7206213F-BC75-4A48-83F3-56D183AE7F2D}"/>
    <hyperlink ref="I13" r:id="rId33" xr:uid="{78E4487C-FE00-4A4E-9368-210BD3CD27CA}"/>
    <hyperlink ref="I15" r:id="rId34" xr:uid="{412EFB65-7142-469B-9AA4-E0EF3855B39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363DB-654F-47F0-944D-D04785A2E6E8}">
  <dimension ref="B2:D16"/>
  <sheetViews>
    <sheetView workbookViewId="0">
      <selection sqref="A1:D16"/>
    </sheetView>
  </sheetViews>
  <sheetFormatPr defaultRowHeight="14.4" x14ac:dyDescent="0.3"/>
  <sheetData>
    <row r="2" spans="2:4" x14ac:dyDescent="0.3">
      <c r="B2" s="182" t="s">
        <v>7</v>
      </c>
      <c r="C2" s="182"/>
      <c r="D2" s="183"/>
    </row>
    <row r="3" spans="2:4" x14ac:dyDescent="0.3">
      <c r="B3" t="s">
        <v>550</v>
      </c>
      <c r="C3" t="s">
        <v>551</v>
      </c>
      <c r="D3" t="s">
        <v>552</v>
      </c>
    </row>
    <row r="4" spans="2:4" x14ac:dyDescent="0.3">
      <c r="B4" t="s">
        <v>550</v>
      </c>
      <c r="C4" t="s">
        <v>553</v>
      </c>
      <c r="D4" t="s">
        <v>554</v>
      </c>
    </row>
    <row r="5" spans="2:4" x14ac:dyDescent="0.3">
      <c r="B5" t="s">
        <v>550</v>
      </c>
      <c r="C5" t="s">
        <v>555</v>
      </c>
      <c r="D5" t="s">
        <v>556</v>
      </c>
    </row>
    <row r="6" spans="2:4" x14ac:dyDescent="0.3">
      <c r="B6" t="s">
        <v>550</v>
      </c>
      <c r="C6" t="s">
        <v>557</v>
      </c>
      <c r="D6" t="s">
        <v>558</v>
      </c>
    </row>
    <row r="7" spans="2:4" x14ac:dyDescent="0.3">
      <c r="B7" t="s">
        <v>550</v>
      </c>
      <c r="C7" t="s">
        <v>559</v>
      </c>
      <c r="D7" t="s">
        <v>560</v>
      </c>
    </row>
    <row r="8" spans="2:4" x14ac:dyDescent="0.3">
      <c r="B8" t="s">
        <v>550</v>
      </c>
      <c r="C8" t="s">
        <v>561</v>
      </c>
      <c r="D8" t="s">
        <v>562</v>
      </c>
    </row>
    <row r="9" spans="2:4" x14ac:dyDescent="0.3">
      <c r="B9" t="s">
        <v>550</v>
      </c>
      <c r="C9" t="s">
        <v>563</v>
      </c>
      <c r="D9" t="s">
        <v>564</v>
      </c>
    </row>
    <row r="10" spans="2:4" x14ac:dyDescent="0.3">
      <c r="B10" t="s">
        <v>565</v>
      </c>
      <c r="C10" t="s">
        <v>566</v>
      </c>
      <c r="D10" t="s">
        <v>567</v>
      </c>
    </row>
    <row r="11" spans="2:4" x14ac:dyDescent="0.3">
      <c r="B11" t="s">
        <v>565</v>
      </c>
      <c r="C11" t="s">
        <v>568</v>
      </c>
      <c r="D11" t="s">
        <v>569</v>
      </c>
    </row>
    <row r="12" spans="2:4" x14ac:dyDescent="0.3">
      <c r="B12" t="s">
        <v>565</v>
      </c>
      <c r="C12" t="s">
        <v>570</v>
      </c>
      <c r="D12" t="s">
        <v>571</v>
      </c>
    </row>
    <row r="13" spans="2:4" x14ac:dyDescent="0.3">
      <c r="B13" t="s">
        <v>572</v>
      </c>
      <c r="C13" t="s">
        <v>573</v>
      </c>
      <c r="D13" t="s">
        <v>574</v>
      </c>
    </row>
    <row r="14" spans="2:4" x14ac:dyDescent="0.3">
      <c r="B14" t="s">
        <v>572</v>
      </c>
      <c r="C14" t="s">
        <v>575</v>
      </c>
      <c r="D14" t="s">
        <v>576</v>
      </c>
    </row>
    <row r="15" spans="2:4" x14ac:dyDescent="0.3">
      <c r="B15" t="s">
        <v>572</v>
      </c>
      <c r="C15" t="s">
        <v>577</v>
      </c>
      <c r="D15" t="s">
        <v>578</v>
      </c>
    </row>
    <row r="16" spans="2:4" x14ac:dyDescent="0.3">
      <c r="B16" s="183" t="s">
        <v>572</v>
      </c>
      <c r="C16" s="183" t="s">
        <v>579</v>
      </c>
      <c r="D16" s="183" t="s">
        <v>580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4F8ED-EE05-4D14-896D-58B7FAC82626}">
  <dimension ref="A2:CG61"/>
  <sheetViews>
    <sheetView topLeftCell="D47" zoomScale="115" zoomScaleNormal="115" workbookViewId="0">
      <selection activeCell="D13" sqref="D13"/>
    </sheetView>
  </sheetViews>
  <sheetFormatPr defaultColWidth="8.6640625" defaultRowHeight="14.4" x14ac:dyDescent="0.3"/>
  <cols>
    <col min="1" max="1" width="4" customWidth="1"/>
    <col min="2" max="2" width="14.109375" customWidth="1"/>
    <col min="3" max="3" width="37.6640625" bestFit="1" customWidth="1"/>
    <col min="4" max="4" width="73.44140625" bestFit="1" customWidth="1"/>
    <col min="5" max="9" width="3.6640625" customWidth="1"/>
    <col min="10" max="11" width="7.44140625" customWidth="1"/>
    <col min="12" max="12" width="18" customWidth="1"/>
    <col min="13" max="13" width="3.6640625" customWidth="1"/>
  </cols>
  <sheetData>
    <row r="2" spans="1:85" ht="21" x14ac:dyDescent="0.4">
      <c r="B2" s="19" t="s">
        <v>493</v>
      </c>
      <c r="C2" s="1"/>
      <c r="D2" s="1"/>
      <c r="E2" s="1"/>
      <c r="F2" s="1"/>
      <c r="G2" s="1"/>
      <c r="H2" s="1"/>
      <c r="I2" s="1"/>
      <c r="J2" s="1"/>
      <c r="K2" s="1"/>
      <c r="L2" s="1"/>
    </row>
    <row r="3" spans="1:85" x14ac:dyDescent="0.3">
      <c r="B3" s="1"/>
      <c r="C3" s="1"/>
      <c r="D3" s="1"/>
      <c r="E3" s="1"/>
      <c r="F3" s="1"/>
      <c r="G3" s="1"/>
      <c r="H3" s="1"/>
      <c r="I3" s="1"/>
      <c r="J3" s="1"/>
      <c r="K3" s="1"/>
      <c r="L3" s="1"/>
    </row>
    <row r="4" spans="1:85" x14ac:dyDescent="0.3">
      <c r="A4" t="s">
        <v>110</v>
      </c>
      <c r="B4" s="151"/>
      <c r="C4" s="151"/>
      <c r="D4" s="151"/>
      <c r="E4" s="151"/>
      <c r="F4" s="151"/>
      <c r="G4" s="1"/>
      <c r="H4" s="1"/>
      <c r="I4" s="1"/>
      <c r="J4" s="1"/>
      <c r="K4" s="1"/>
      <c r="L4" s="1"/>
    </row>
    <row r="5" spans="1:85" x14ac:dyDescent="0.3">
      <c r="B5" s="152" t="s">
        <v>494</v>
      </c>
      <c r="C5" s="153" t="s">
        <v>495</v>
      </c>
      <c r="D5" s="154" t="s">
        <v>496</v>
      </c>
      <c r="E5" s="154"/>
      <c r="F5" s="154"/>
      <c r="G5" s="1"/>
      <c r="H5" s="1"/>
      <c r="I5" s="1"/>
      <c r="J5" s="1"/>
      <c r="K5" s="1"/>
      <c r="L5" s="1"/>
    </row>
    <row r="6" spans="1:85" x14ac:dyDescent="0.3">
      <c r="B6" s="151"/>
      <c r="C6" s="153" t="s">
        <v>497</v>
      </c>
      <c r="D6" s="154" t="s">
        <v>498</v>
      </c>
      <c r="E6" s="154"/>
      <c r="F6" s="154"/>
      <c r="G6" s="1"/>
      <c r="H6" s="1"/>
      <c r="I6" s="1"/>
      <c r="J6" s="1"/>
      <c r="K6" s="1"/>
      <c r="L6" s="1"/>
    </row>
    <row r="7" spans="1:85" x14ac:dyDescent="0.3">
      <c r="B7" s="151"/>
      <c r="C7" s="153" t="s">
        <v>499</v>
      </c>
      <c r="D7" s="154" t="s">
        <v>500</v>
      </c>
      <c r="E7" s="154"/>
      <c r="F7" s="154"/>
      <c r="G7" s="1"/>
      <c r="H7" s="1"/>
      <c r="I7" s="1"/>
      <c r="J7" s="1"/>
      <c r="K7" s="1"/>
      <c r="L7" s="1"/>
    </row>
    <row r="8" spans="1:85" x14ac:dyDescent="0.3">
      <c r="B8" s="151"/>
      <c r="C8" s="153" t="s">
        <v>501</v>
      </c>
      <c r="D8" s="151" t="s">
        <v>502</v>
      </c>
      <c r="E8" s="154"/>
      <c r="F8" s="154"/>
      <c r="G8" s="1"/>
      <c r="H8" s="1"/>
      <c r="I8" s="1"/>
      <c r="J8" s="1"/>
      <c r="K8" s="1"/>
      <c r="L8" s="1"/>
    </row>
    <row r="9" spans="1:85" x14ac:dyDescent="0.3">
      <c r="B9" s="151"/>
      <c r="C9" s="151"/>
      <c r="D9" s="151"/>
      <c r="E9" s="151"/>
      <c r="F9" s="151"/>
      <c r="G9" s="151"/>
      <c r="H9" s="151"/>
      <c r="I9" s="151"/>
      <c r="J9" s="151"/>
      <c r="K9" s="151"/>
      <c r="L9" s="151"/>
    </row>
    <row r="10" spans="1:85" x14ac:dyDescent="0.3">
      <c r="B10" s="151"/>
      <c r="C10" s="151"/>
      <c r="D10" s="151"/>
      <c r="E10" s="151"/>
      <c r="F10" s="151"/>
      <c r="G10" s="151"/>
      <c r="H10" s="151"/>
      <c r="I10" s="151"/>
      <c r="J10" s="151"/>
      <c r="K10" s="151"/>
      <c r="L10" s="151"/>
    </row>
    <row r="11" spans="1:85" ht="18" x14ac:dyDescent="0.35">
      <c r="B11" s="245" t="s">
        <v>503</v>
      </c>
      <c r="C11" s="245"/>
      <c r="D11" s="245"/>
      <c r="E11" s="245"/>
      <c r="F11" s="245"/>
      <c r="G11" s="245"/>
      <c r="H11" s="245"/>
      <c r="I11" s="245"/>
      <c r="J11" s="245"/>
      <c r="K11" s="245"/>
      <c r="L11" s="245"/>
    </row>
    <row r="12" spans="1:85" s="1" customFormat="1" ht="114.6" x14ac:dyDescent="0.3">
      <c r="A12"/>
      <c r="B12" s="155" t="s">
        <v>45</v>
      </c>
      <c r="C12" s="155" t="s">
        <v>504</v>
      </c>
      <c r="D12" s="155" t="s">
        <v>505</v>
      </c>
      <c r="E12" s="156" t="s">
        <v>506</v>
      </c>
      <c r="F12" s="156" t="s">
        <v>508</v>
      </c>
      <c r="G12" s="156" t="s">
        <v>510</v>
      </c>
      <c r="H12" s="156" t="s">
        <v>513</v>
      </c>
      <c r="I12" s="157" t="s">
        <v>516</v>
      </c>
      <c r="J12" s="158" t="s">
        <v>517</v>
      </c>
      <c r="K12" s="157" t="s">
        <v>518</v>
      </c>
      <c r="L12" s="155" t="s">
        <v>519</v>
      </c>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row>
    <row r="13" spans="1:85" ht="15.6" x14ac:dyDescent="0.3">
      <c r="B13" s="159" t="s">
        <v>147</v>
      </c>
      <c r="C13" s="160" t="s">
        <v>520</v>
      </c>
      <c r="D13" s="161" t="s">
        <v>70</v>
      </c>
      <c r="E13" s="162"/>
      <c r="F13" s="162"/>
      <c r="G13" s="162"/>
      <c r="H13" s="162"/>
      <c r="I13" s="163">
        <f t="shared" ref="I13:I55" si="0">SUM((COUNTIF(E13:H13, "RI")),(COUNTIF(E13:H13, "GI")),(COUNTIF(E13:H13, "SI")),(COUNTIF(E13:H13, "ZI")))</f>
        <v>0</v>
      </c>
      <c r="J13" s="163">
        <f t="shared" ref="J13:J55" si="1">SUM((COUNTIF(E13:H13, "RI")),(COUNTIF(E13:H13, "GI")),(COUNTIF(E13:H13, "SI")))</f>
        <v>0</v>
      </c>
      <c r="K13" s="164">
        <f>1-(J13/125)</f>
        <v>1</v>
      </c>
      <c r="L13" s="165" t="s">
        <v>72</v>
      </c>
    </row>
    <row r="14" spans="1:85" ht="15.6" x14ac:dyDescent="0.3">
      <c r="B14" s="159" t="s">
        <v>147</v>
      </c>
      <c r="C14" s="160" t="s">
        <v>520</v>
      </c>
      <c r="D14" s="161" t="s">
        <v>521</v>
      </c>
      <c r="E14" s="162"/>
      <c r="F14" s="162"/>
      <c r="G14" s="162"/>
      <c r="H14" s="162"/>
      <c r="I14" s="163">
        <f t="shared" si="0"/>
        <v>0</v>
      </c>
      <c r="J14" s="163">
        <f t="shared" si="1"/>
        <v>0</v>
      </c>
      <c r="K14" s="164">
        <f t="shared" ref="K14:K55" si="2">1-(J14/125)</f>
        <v>1</v>
      </c>
      <c r="L14" s="165" t="s">
        <v>522</v>
      </c>
    </row>
    <row r="15" spans="1:85" ht="15.6" x14ac:dyDescent="0.3">
      <c r="B15" s="159" t="s">
        <v>147</v>
      </c>
      <c r="C15" s="160" t="s">
        <v>520</v>
      </c>
      <c r="D15" s="161" t="s">
        <v>88</v>
      </c>
      <c r="E15" s="162"/>
      <c r="F15" s="162"/>
      <c r="G15" s="162"/>
      <c r="H15" s="162"/>
      <c r="I15" s="163">
        <f t="shared" si="0"/>
        <v>0</v>
      </c>
      <c r="J15" s="163">
        <f t="shared" si="1"/>
        <v>0</v>
      </c>
      <c r="K15" s="164">
        <f t="shared" si="2"/>
        <v>1</v>
      </c>
      <c r="L15" s="165" t="s">
        <v>90</v>
      </c>
    </row>
    <row r="16" spans="1:85" ht="15.6" x14ac:dyDescent="0.3">
      <c r="B16" s="159" t="s">
        <v>147</v>
      </c>
      <c r="C16" s="160" t="s">
        <v>520</v>
      </c>
      <c r="D16" s="161" t="s">
        <v>93</v>
      </c>
      <c r="E16" s="162"/>
      <c r="F16" s="162"/>
      <c r="G16" s="162"/>
      <c r="H16" s="162"/>
      <c r="I16" s="163">
        <f t="shared" si="0"/>
        <v>0</v>
      </c>
      <c r="J16" s="163">
        <f t="shared" si="1"/>
        <v>0</v>
      </c>
      <c r="K16" s="164">
        <f t="shared" si="2"/>
        <v>1</v>
      </c>
      <c r="L16" s="165" t="s">
        <v>95</v>
      </c>
    </row>
    <row r="17" spans="1:13" s="168" customFormat="1" ht="15.6" x14ac:dyDescent="0.3">
      <c r="A17"/>
      <c r="B17" s="166" t="s">
        <v>147</v>
      </c>
      <c r="C17" s="167" t="s">
        <v>520</v>
      </c>
      <c r="D17" s="161" t="s">
        <v>98</v>
      </c>
      <c r="E17" s="162"/>
      <c r="F17" s="162"/>
      <c r="G17" s="162"/>
      <c r="H17" s="162"/>
      <c r="I17" s="163">
        <f t="shared" si="0"/>
        <v>0</v>
      </c>
      <c r="J17" s="163">
        <f t="shared" si="1"/>
        <v>0</v>
      </c>
      <c r="K17" s="164">
        <f t="shared" si="2"/>
        <v>1</v>
      </c>
      <c r="L17" s="165" t="s">
        <v>100</v>
      </c>
      <c r="M17"/>
    </row>
    <row r="18" spans="1:13" ht="15.6" x14ac:dyDescent="0.3">
      <c r="B18" s="166" t="s">
        <v>147</v>
      </c>
      <c r="C18" s="167" t="s">
        <v>520</v>
      </c>
      <c r="D18" s="161" t="s">
        <v>523</v>
      </c>
      <c r="E18" s="162"/>
      <c r="F18" s="162"/>
      <c r="G18" s="162"/>
      <c r="H18" s="162"/>
      <c r="I18" s="163">
        <f t="shared" si="0"/>
        <v>0</v>
      </c>
      <c r="J18" s="163">
        <f t="shared" si="1"/>
        <v>0</v>
      </c>
      <c r="K18" s="164">
        <f t="shared" si="2"/>
        <v>1</v>
      </c>
      <c r="L18" s="165" t="s">
        <v>113</v>
      </c>
    </row>
    <row r="19" spans="1:13" s="168" customFormat="1" ht="15.6" x14ac:dyDescent="0.3">
      <c r="A19"/>
      <c r="B19" s="166" t="s">
        <v>147</v>
      </c>
      <c r="C19" s="167" t="s">
        <v>520</v>
      </c>
      <c r="D19" s="161" t="s">
        <v>524</v>
      </c>
      <c r="E19" s="162" t="s">
        <v>495</v>
      </c>
      <c r="F19" s="162" t="s">
        <v>495</v>
      </c>
      <c r="G19" s="162" t="s">
        <v>495</v>
      </c>
      <c r="H19" s="162" t="s">
        <v>495</v>
      </c>
      <c r="I19" s="163">
        <f t="shared" si="0"/>
        <v>4</v>
      </c>
      <c r="J19" s="163">
        <f t="shared" si="1"/>
        <v>0</v>
      </c>
      <c r="K19" s="164">
        <f t="shared" si="2"/>
        <v>1</v>
      </c>
      <c r="L19" s="165" t="s">
        <v>126</v>
      </c>
      <c r="M19"/>
    </row>
    <row r="20" spans="1:13" s="168" customFormat="1" ht="15.6" x14ac:dyDescent="0.3">
      <c r="A20"/>
      <c r="B20" s="166" t="s">
        <v>147</v>
      </c>
      <c r="C20" s="167" t="s">
        <v>520</v>
      </c>
      <c r="D20" s="161" t="s">
        <v>138</v>
      </c>
      <c r="E20" s="162" t="s">
        <v>495</v>
      </c>
      <c r="F20" s="162" t="s">
        <v>495</v>
      </c>
      <c r="G20" s="162" t="s">
        <v>495</v>
      </c>
      <c r="H20" s="162" t="s">
        <v>495</v>
      </c>
      <c r="I20" s="163">
        <f t="shared" si="0"/>
        <v>4</v>
      </c>
      <c r="J20" s="163">
        <f t="shared" si="1"/>
        <v>0</v>
      </c>
      <c r="K20" s="164">
        <f t="shared" si="2"/>
        <v>1</v>
      </c>
      <c r="L20" s="165" t="s">
        <v>140</v>
      </c>
      <c r="M20"/>
    </row>
    <row r="21" spans="1:13" ht="15.6" x14ac:dyDescent="0.3">
      <c r="B21" s="166" t="s">
        <v>147</v>
      </c>
      <c r="C21" s="169" t="s">
        <v>525</v>
      </c>
      <c r="D21" s="161" t="s">
        <v>526</v>
      </c>
      <c r="E21" s="162"/>
      <c r="F21" s="162"/>
      <c r="G21" s="162"/>
      <c r="H21" s="162"/>
      <c r="I21" s="163">
        <f t="shared" si="0"/>
        <v>0</v>
      </c>
      <c r="J21" s="163">
        <f t="shared" si="1"/>
        <v>0</v>
      </c>
      <c r="K21" s="164">
        <f>1-(J21/30)</f>
        <v>1</v>
      </c>
      <c r="L21" s="165" t="s">
        <v>150</v>
      </c>
    </row>
    <row r="22" spans="1:13" ht="15.6" x14ac:dyDescent="0.3">
      <c r="B22" s="166" t="s">
        <v>147</v>
      </c>
      <c r="C22" s="169" t="s">
        <v>525</v>
      </c>
      <c r="D22" s="161" t="s">
        <v>527</v>
      </c>
      <c r="E22" s="162"/>
      <c r="F22" s="162"/>
      <c r="G22" s="162"/>
      <c r="H22" s="162"/>
      <c r="I22" s="163">
        <f t="shared" si="0"/>
        <v>0</v>
      </c>
      <c r="J22" s="163">
        <f t="shared" si="1"/>
        <v>0</v>
      </c>
      <c r="K22" s="164">
        <f>1-(J22/30)</f>
        <v>1</v>
      </c>
      <c r="L22" s="165" t="s">
        <v>160</v>
      </c>
    </row>
    <row r="23" spans="1:13" ht="15.6" x14ac:dyDescent="0.3">
      <c r="B23" s="166" t="s">
        <v>147</v>
      </c>
      <c r="C23" s="169" t="s">
        <v>525</v>
      </c>
      <c r="D23" s="161" t="s">
        <v>528</v>
      </c>
      <c r="E23" s="162"/>
      <c r="F23" s="162"/>
      <c r="G23" s="162"/>
      <c r="H23" s="162"/>
      <c r="I23" s="163">
        <f t="shared" si="0"/>
        <v>0</v>
      </c>
      <c r="J23" s="163">
        <f t="shared" si="1"/>
        <v>0</v>
      </c>
      <c r="K23" s="164">
        <f>1-(J23/30)</f>
        <v>1</v>
      </c>
      <c r="L23" s="165" t="s">
        <v>169</v>
      </c>
    </row>
    <row r="24" spans="1:13" ht="15.6" x14ac:dyDescent="0.3">
      <c r="B24" s="166" t="s">
        <v>147</v>
      </c>
      <c r="C24" s="169" t="s">
        <v>525</v>
      </c>
      <c r="D24" s="161" t="s">
        <v>177</v>
      </c>
      <c r="E24" s="162"/>
      <c r="F24" s="162"/>
      <c r="G24" s="162"/>
      <c r="H24" s="162"/>
      <c r="I24" s="163">
        <f t="shared" si="0"/>
        <v>0</v>
      </c>
      <c r="J24" s="163">
        <f t="shared" si="1"/>
        <v>0</v>
      </c>
      <c r="K24" s="164">
        <f>1-(J24/30)</f>
        <v>1</v>
      </c>
      <c r="L24" s="165" t="s">
        <v>179</v>
      </c>
    </row>
    <row r="25" spans="1:13" ht="15.6" x14ac:dyDescent="0.3">
      <c r="B25" s="166" t="s">
        <v>147</v>
      </c>
      <c r="C25" s="169" t="s">
        <v>525</v>
      </c>
      <c r="D25" s="161" t="s">
        <v>186</v>
      </c>
      <c r="E25" s="162"/>
      <c r="F25" s="162"/>
      <c r="G25" s="162"/>
      <c r="H25" s="162"/>
      <c r="I25" s="163">
        <f t="shared" si="0"/>
        <v>0</v>
      </c>
      <c r="J25" s="163">
        <f t="shared" si="1"/>
        <v>0</v>
      </c>
      <c r="K25" s="164">
        <f>1-(J25/30)</f>
        <v>1</v>
      </c>
      <c r="L25" s="165" t="s">
        <v>188</v>
      </c>
    </row>
    <row r="26" spans="1:13" ht="15.6" x14ac:dyDescent="0.3">
      <c r="B26" s="166" t="s">
        <v>529</v>
      </c>
      <c r="C26" s="169" t="s">
        <v>196</v>
      </c>
      <c r="D26" s="161" t="s">
        <v>530</v>
      </c>
      <c r="E26" s="162"/>
      <c r="F26" s="162"/>
      <c r="G26" s="162"/>
      <c r="H26" s="162"/>
      <c r="I26" s="163">
        <f t="shared" si="0"/>
        <v>0</v>
      </c>
      <c r="J26" s="163">
        <f t="shared" si="1"/>
        <v>0</v>
      </c>
      <c r="K26" s="164">
        <f>1-(J26/125)</f>
        <v>1</v>
      </c>
      <c r="L26" s="170" t="s">
        <v>531</v>
      </c>
    </row>
    <row r="27" spans="1:13" ht="15.6" x14ac:dyDescent="0.3">
      <c r="B27" s="166" t="s">
        <v>529</v>
      </c>
      <c r="C27" s="169" t="s">
        <v>196</v>
      </c>
      <c r="D27" s="161" t="s">
        <v>532</v>
      </c>
      <c r="E27" s="162"/>
      <c r="F27" s="162"/>
      <c r="G27" s="162"/>
      <c r="H27" s="162"/>
      <c r="I27" s="163">
        <f t="shared" si="0"/>
        <v>0</v>
      </c>
      <c r="J27" s="163">
        <f t="shared" si="1"/>
        <v>0</v>
      </c>
      <c r="K27" s="164">
        <f t="shared" si="2"/>
        <v>1</v>
      </c>
      <c r="L27" s="165" t="s">
        <v>208</v>
      </c>
    </row>
    <row r="28" spans="1:13" ht="15.6" x14ac:dyDescent="0.3">
      <c r="B28" s="166" t="s">
        <v>529</v>
      </c>
      <c r="C28" s="169" t="s">
        <v>196</v>
      </c>
      <c r="D28" s="161" t="s">
        <v>533</v>
      </c>
      <c r="E28" s="162"/>
      <c r="F28" s="162"/>
      <c r="G28" s="162"/>
      <c r="H28" s="162"/>
      <c r="I28" s="163">
        <f t="shared" si="0"/>
        <v>0</v>
      </c>
      <c r="J28" s="163">
        <f t="shared" si="1"/>
        <v>0</v>
      </c>
      <c r="K28" s="164">
        <f t="shared" si="2"/>
        <v>1</v>
      </c>
      <c r="L28" s="165" t="s">
        <v>217</v>
      </c>
    </row>
    <row r="29" spans="1:13" ht="15.6" x14ac:dyDescent="0.3">
      <c r="B29" s="166" t="s">
        <v>529</v>
      </c>
      <c r="C29" s="169" t="s">
        <v>196</v>
      </c>
      <c r="D29" s="161" t="s">
        <v>223</v>
      </c>
      <c r="E29" s="162"/>
      <c r="F29" s="162"/>
      <c r="G29" s="162"/>
      <c r="H29" s="162"/>
      <c r="I29" s="163">
        <f t="shared" si="0"/>
        <v>0</v>
      </c>
      <c r="J29" s="163">
        <f t="shared" si="1"/>
        <v>0</v>
      </c>
      <c r="K29" s="164">
        <f t="shared" si="2"/>
        <v>1</v>
      </c>
      <c r="L29" s="165" t="s">
        <v>225</v>
      </c>
    </row>
    <row r="30" spans="1:13" ht="15.6" x14ac:dyDescent="0.3">
      <c r="B30" s="166" t="s">
        <v>529</v>
      </c>
      <c r="C30" s="169" t="s">
        <v>196</v>
      </c>
      <c r="D30" s="161" t="s">
        <v>237</v>
      </c>
      <c r="E30" s="162" t="s">
        <v>495</v>
      </c>
      <c r="F30" s="162" t="s">
        <v>495</v>
      </c>
      <c r="G30" s="162" t="s">
        <v>495</v>
      </c>
      <c r="H30" s="162" t="s">
        <v>495</v>
      </c>
      <c r="I30" s="163">
        <f t="shared" si="0"/>
        <v>4</v>
      </c>
      <c r="J30" s="163">
        <f t="shared" si="1"/>
        <v>0</v>
      </c>
      <c r="K30" s="164">
        <f t="shared" si="2"/>
        <v>1</v>
      </c>
      <c r="L30" s="165" t="s">
        <v>239</v>
      </c>
    </row>
    <row r="31" spans="1:13" ht="15.6" x14ac:dyDescent="0.3">
      <c r="B31" s="166" t="s">
        <v>529</v>
      </c>
      <c r="C31" s="169" t="s">
        <v>534</v>
      </c>
      <c r="D31" s="161" t="s">
        <v>249</v>
      </c>
      <c r="E31" s="162" t="s">
        <v>499</v>
      </c>
      <c r="F31" s="162"/>
      <c r="G31" s="162"/>
      <c r="H31" s="162"/>
      <c r="I31" s="163">
        <f t="shared" si="0"/>
        <v>1</v>
      </c>
      <c r="J31" s="163">
        <f t="shared" si="1"/>
        <v>1</v>
      </c>
      <c r="K31" s="164">
        <f t="shared" si="2"/>
        <v>0.99199999999999999</v>
      </c>
      <c r="L31" s="165" t="s">
        <v>251</v>
      </c>
    </row>
    <row r="32" spans="1:13" ht="15.6" x14ac:dyDescent="0.3">
      <c r="B32" s="166" t="s">
        <v>529</v>
      </c>
      <c r="C32" s="169" t="s">
        <v>534</v>
      </c>
      <c r="D32" s="161" t="s">
        <v>264</v>
      </c>
      <c r="E32" s="162" t="s">
        <v>495</v>
      </c>
      <c r="F32" s="162"/>
      <c r="G32" s="162"/>
      <c r="H32" s="162"/>
      <c r="I32" s="163">
        <f t="shared" si="0"/>
        <v>1</v>
      </c>
      <c r="J32" s="163">
        <f t="shared" si="1"/>
        <v>0</v>
      </c>
      <c r="K32" s="164">
        <f t="shared" si="2"/>
        <v>1</v>
      </c>
      <c r="L32" s="165" t="s">
        <v>266</v>
      </c>
    </row>
    <row r="33" spans="1:13" ht="15.6" x14ac:dyDescent="0.3">
      <c r="B33" s="166" t="s">
        <v>529</v>
      </c>
      <c r="C33" s="169" t="s">
        <v>534</v>
      </c>
      <c r="D33" s="161" t="s">
        <v>277</v>
      </c>
      <c r="E33" s="162"/>
      <c r="F33" s="162"/>
      <c r="G33" s="162"/>
      <c r="H33" s="162"/>
      <c r="I33" s="163">
        <f t="shared" si="0"/>
        <v>0</v>
      </c>
      <c r="J33" s="163">
        <f t="shared" si="1"/>
        <v>0</v>
      </c>
      <c r="K33" s="164">
        <f t="shared" si="2"/>
        <v>1</v>
      </c>
      <c r="L33" s="165" t="s">
        <v>279</v>
      </c>
    </row>
    <row r="34" spans="1:13" ht="15.6" x14ac:dyDescent="0.3">
      <c r="B34" s="166" t="s">
        <v>529</v>
      </c>
      <c r="C34" s="169" t="s">
        <v>535</v>
      </c>
      <c r="D34" s="161" t="s">
        <v>284</v>
      </c>
      <c r="E34" s="162"/>
      <c r="F34" s="162"/>
      <c r="G34" s="162"/>
      <c r="H34" s="162"/>
      <c r="I34" s="163">
        <f t="shared" si="0"/>
        <v>0</v>
      </c>
      <c r="J34" s="163">
        <f t="shared" si="1"/>
        <v>0</v>
      </c>
      <c r="K34" s="164">
        <f t="shared" si="2"/>
        <v>1</v>
      </c>
      <c r="L34" s="165" t="s">
        <v>286</v>
      </c>
    </row>
    <row r="35" spans="1:13" ht="15.6" x14ac:dyDescent="0.3">
      <c r="B35" s="166" t="s">
        <v>529</v>
      </c>
      <c r="C35" s="169" t="s">
        <v>535</v>
      </c>
      <c r="D35" s="161" t="s">
        <v>295</v>
      </c>
      <c r="E35" s="162"/>
      <c r="F35" s="162"/>
      <c r="G35" s="162"/>
      <c r="H35" s="162"/>
      <c r="I35" s="163">
        <f t="shared" si="0"/>
        <v>0</v>
      </c>
      <c r="J35" s="163">
        <f t="shared" si="1"/>
        <v>0</v>
      </c>
      <c r="K35" s="164">
        <f t="shared" si="2"/>
        <v>1</v>
      </c>
      <c r="L35" s="165" t="s">
        <v>297</v>
      </c>
    </row>
    <row r="36" spans="1:13" ht="15.6" x14ac:dyDescent="0.3">
      <c r="B36" s="166" t="s">
        <v>529</v>
      </c>
      <c r="C36" s="169" t="s">
        <v>535</v>
      </c>
      <c r="D36" s="161" t="s">
        <v>303</v>
      </c>
      <c r="E36" s="162"/>
      <c r="F36" s="162"/>
      <c r="G36" s="162"/>
      <c r="H36" s="162"/>
      <c r="I36" s="163">
        <f t="shared" si="0"/>
        <v>0</v>
      </c>
      <c r="J36" s="163">
        <f t="shared" si="1"/>
        <v>0</v>
      </c>
      <c r="K36" s="164">
        <f t="shared" si="2"/>
        <v>1</v>
      </c>
      <c r="L36" s="165" t="s">
        <v>305</v>
      </c>
    </row>
    <row r="37" spans="1:13" s="168" customFormat="1" ht="15.6" x14ac:dyDescent="0.3">
      <c r="A37"/>
      <c r="B37" s="166" t="s">
        <v>529</v>
      </c>
      <c r="C37" s="169" t="s">
        <v>536</v>
      </c>
      <c r="D37" s="161" t="s">
        <v>312</v>
      </c>
      <c r="E37" s="162"/>
      <c r="F37" s="162"/>
      <c r="G37" s="162"/>
      <c r="H37" s="162"/>
      <c r="I37" s="163">
        <f t="shared" si="0"/>
        <v>0</v>
      </c>
      <c r="J37" s="163">
        <f t="shared" si="1"/>
        <v>0</v>
      </c>
      <c r="K37" s="164">
        <f t="shared" si="2"/>
        <v>1</v>
      </c>
      <c r="L37" s="165" t="s">
        <v>314</v>
      </c>
      <c r="M37"/>
    </row>
    <row r="38" spans="1:13" s="168" customFormat="1" ht="15.6" x14ac:dyDescent="0.3">
      <c r="A38"/>
      <c r="B38" s="166" t="s">
        <v>529</v>
      </c>
      <c r="C38" s="169" t="s">
        <v>536</v>
      </c>
      <c r="D38" s="161" t="s">
        <v>328</v>
      </c>
      <c r="E38" s="162"/>
      <c r="F38" s="162"/>
      <c r="G38" s="162"/>
      <c r="H38" s="162"/>
      <c r="I38" s="163">
        <f t="shared" si="0"/>
        <v>0</v>
      </c>
      <c r="J38" s="163">
        <f t="shared" si="1"/>
        <v>0</v>
      </c>
      <c r="K38" s="164">
        <f t="shared" si="2"/>
        <v>1</v>
      </c>
      <c r="L38" s="165" t="s">
        <v>330</v>
      </c>
      <c r="M38"/>
    </row>
    <row r="39" spans="1:13" ht="15.6" x14ac:dyDescent="0.3">
      <c r="B39" s="166" t="s">
        <v>529</v>
      </c>
      <c r="C39" s="169" t="s">
        <v>536</v>
      </c>
      <c r="D39" s="161" t="s">
        <v>334</v>
      </c>
      <c r="E39" s="162"/>
      <c r="F39" s="162"/>
      <c r="G39" s="162"/>
      <c r="H39" s="162"/>
      <c r="I39" s="163">
        <f t="shared" si="0"/>
        <v>0</v>
      </c>
      <c r="J39" s="163">
        <f t="shared" si="1"/>
        <v>0</v>
      </c>
      <c r="K39" s="164">
        <f t="shared" si="2"/>
        <v>1</v>
      </c>
      <c r="L39" s="170" t="s">
        <v>336</v>
      </c>
    </row>
    <row r="40" spans="1:13" s="171" customFormat="1" ht="15.6" x14ac:dyDescent="0.3">
      <c r="A40"/>
      <c r="B40" s="166" t="s">
        <v>529</v>
      </c>
      <c r="C40" s="169" t="s">
        <v>536</v>
      </c>
      <c r="D40" s="161" t="s">
        <v>341</v>
      </c>
      <c r="E40" s="162"/>
      <c r="F40" s="162"/>
      <c r="G40" s="162"/>
      <c r="H40" s="162"/>
      <c r="I40" s="163">
        <f t="shared" si="0"/>
        <v>0</v>
      </c>
      <c r="J40" s="163">
        <f t="shared" si="1"/>
        <v>0</v>
      </c>
      <c r="K40" s="164">
        <f t="shared" si="2"/>
        <v>1</v>
      </c>
      <c r="L40" s="170" t="s">
        <v>343</v>
      </c>
      <c r="M40"/>
    </row>
    <row r="41" spans="1:13" ht="15.6" x14ac:dyDescent="0.3">
      <c r="B41" s="166" t="s">
        <v>529</v>
      </c>
      <c r="C41" s="169" t="s">
        <v>536</v>
      </c>
      <c r="D41" s="161" t="s">
        <v>354</v>
      </c>
      <c r="E41" s="162"/>
      <c r="F41" s="162" t="s">
        <v>495</v>
      </c>
      <c r="G41" s="162" t="s">
        <v>495</v>
      </c>
      <c r="H41" s="162" t="s">
        <v>495</v>
      </c>
      <c r="I41" s="163">
        <f t="shared" si="0"/>
        <v>3</v>
      </c>
      <c r="J41" s="163">
        <f t="shared" si="1"/>
        <v>0</v>
      </c>
      <c r="K41" s="164">
        <f t="shared" si="2"/>
        <v>1</v>
      </c>
      <c r="L41" s="170" t="s">
        <v>356</v>
      </c>
    </row>
    <row r="42" spans="1:13" ht="15.6" x14ac:dyDescent="0.3">
      <c r="B42" s="166" t="s">
        <v>529</v>
      </c>
      <c r="C42" s="169" t="s">
        <v>369</v>
      </c>
      <c r="D42" s="161" t="s">
        <v>537</v>
      </c>
      <c r="E42" s="162"/>
      <c r="F42" s="162"/>
      <c r="G42" s="162"/>
      <c r="H42" s="162"/>
      <c r="I42" s="163">
        <f t="shared" si="0"/>
        <v>0</v>
      </c>
      <c r="J42" s="163">
        <f t="shared" si="1"/>
        <v>0</v>
      </c>
      <c r="K42" s="164">
        <f t="shared" si="2"/>
        <v>1</v>
      </c>
      <c r="L42" s="170" t="s">
        <v>372</v>
      </c>
    </row>
    <row r="43" spans="1:13" ht="15.6" x14ac:dyDescent="0.3">
      <c r="B43" s="166" t="s">
        <v>529</v>
      </c>
      <c r="C43" s="169" t="s">
        <v>369</v>
      </c>
      <c r="D43" s="161" t="s">
        <v>376</v>
      </c>
      <c r="E43" s="162"/>
      <c r="F43" s="162"/>
      <c r="G43" s="162"/>
      <c r="H43" s="162"/>
      <c r="I43" s="163">
        <f t="shared" si="0"/>
        <v>0</v>
      </c>
      <c r="J43" s="163">
        <f t="shared" si="1"/>
        <v>0</v>
      </c>
      <c r="K43" s="164">
        <f t="shared" si="2"/>
        <v>1</v>
      </c>
      <c r="L43" s="170" t="s">
        <v>538</v>
      </c>
    </row>
    <row r="44" spans="1:13" ht="15.6" x14ac:dyDescent="0.3">
      <c r="B44" s="166" t="s">
        <v>529</v>
      </c>
      <c r="C44" s="169" t="s">
        <v>369</v>
      </c>
      <c r="D44" s="161" t="s">
        <v>384</v>
      </c>
      <c r="E44" s="162"/>
      <c r="F44" s="162"/>
      <c r="G44" s="162" t="s">
        <v>499</v>
      </c>
      <c r="H44" s="162"/>
      <c r="I44" s="163">
        <f t="shared" si="0"/>
        <v>1</v>
      </c>
      <c r="J44" s="163">
        <f t="shared" si="1"/>
        <v>1</v>
      </c>
      <c r="K44" s="164">
        <f t="shared" si="2"/>
        <v>0.99199999999999999</v>
      </c>
      <c r="L44" s="165" t="s">
        <v>386</v>
      </c>
    </row>
    <row r="45" spans="1:13" s="168" customFormat="1" ht="15.6" x14ac:dyDescent="0.3">
      <c r="A45"/>
      <c r="B45" s="166" t="s">
        <v>529</v>
      </c>
      <c r="C45" s="169" t="s">
        <v>369</v>
      </c>
      <c r="D45" s="161" t="s">
        <v>539</v>
      </c>
      <c r="E45" s="162"/>
      <c r="F45" s="162"/>
      <c r="G45" s="162"/>
      <c r="H45" s="162"/>
      <c r="I45" s="163">
        <f t="shared" si="0"/>
        <v>0</v>
      </c>
      <c r="J45" s="163">
        <f t="shared" si="1"/>
        <v>0</v>
      </c>
      <c r="K45" s="164">
        <f t="shared" si="2"/>
        <v>1</v>
      </c>
      <c r="L45" s="172" t="s">
        <v>397</v>
      </c>
      <c r="M45"/>
    </row>
    <row r="46" spans="1:13" s="168" customFormat="1" ht="15.6" x14ac:dyDescent="0.3">
      <c r="A46"/>
      <c r="B46" s="166" t="s">
        <v>529</v>
      </c>
      <c r="C46" s="169" t="s">
        <v>369</v>
      </c>
      <c r="D46" s="161" t="s">
        <v>540</v>
      </c>
      <c r="E46" s="162"/>
      <c r="F46" s="162"/>
      <c r="G46" s="162"/>
      <c r="H46" s="162"/>
      <c r="I46" s="163">
        <f t="shared" si="0"/>
        <v>0</v>
      </c>
      <c r="J46" s="163">
        <f t="shared" si="1"/>
        <v>0</v>
      </c>
      <c r="K46" s="164">
        <f t="shared" si="2"/>
        <v>1</v>
      </c>
      <c r="L46" s="172" t="s">
        <v>404</v>
      </c>
      <c r="M46"/>
    </row>
    <row r="47" spans="1:13" s="168" customFormat="1" ht="15.6" x14ac:dyDescent="0.3">
      <c r="A47"/>
      <c r="B47" s="166" t="s">
        <v>529</v>
      </c>
      <c r="C47" s="169" t="s">
        <v>369</v>
      </c>
      <c r="D47" s="161" t="s">
        <v>410</v>
      </c>
      <c r="E47" s="162"/>
      <c r="F47" s="162" t="s">
        <v>499</v>
      </c>
      <c r="G47" s="162" t="s">
        <v>499</v>
      </c>
      <c r="H47" s="162"/>
      <c r="I47" s="163">
        <f t="shared" si="0"/>
        <v>2</v>
      </c>
      <c r="J47" s="163">
        <f t="shared" si="1"/>
        <v>2</v>
      </c>
      <c r="K47" s="164">
        <f t="shared" si="2"/>
        <v>0.98399999999999999</v>
      </c>
      <c r="L47" s="172" t="s">
        <v>412</v>
      </c>
      <c r="M47"/>
    </row>
    <row r="48" spans="1:13" s="168" customFormat="1" ht="15.6" x14ac:dyDescent="0.3">
      <c r="A48"/>
      <c r="B48" s="166" t="s">
        <v>529</v>
      </c>
      <c r="C48" s="169" t="s">
        <v>369</v>
      </c>
      <c r="D48" s="161" t="s">
        <v>420</v>
      </c>
      <c r="E48" s="162"/>
      <c r="F48" s="162"/>
      <c r="G48" s="162"/>
      <c r="H48" s="162"/>
      <c r="I48" s="163">
        <f t="shared" si="0"/>
        <v>0</v>
      </c>
      <c r="J48" s="163">
        <f t="shared" si="1"/>
        <v>0</v>
      </c>
      <c r="K48" s="164">
        <f t="shared" si="2"/>
        <v>1</v>
      </c>
      <c r="L48" s="172" t="s">
        <v>541</v>
      </c>
      <c r="M48"/>
    </row>
    <row r="49" spans="2:12" ht="15.6" x14ac:dyDescent="0.3">
      <c r="B49" s="166" t="s">
        <v>529</v>
      </c>
      <c r="C49" s="169" t="s">
        <v>542</v>
      </c>
      <c r="D49" s="161" t="s">
        <v>428</v>
      </c>
      <c r="E49" s="162"/>
      <c r="F49" s="162"/>
      <c r="G49" s="162"/>
      <c r="H49" s="162" t="s">
        <v>499</v>
      </c>
      <c r="I49" s="163">
        <f t="shared" si="0"/>
        <v>1</v>
      </c>
      <c r="J49" s="163">
        <f t="shared" si="1"/>
        <v>1</v>
      </c>
      <c r="K49" s="164">
        <f t="shared" si="2"/>
        <v>0.99199999999999999</v>
      </c>
      <c r="L49" s="165" t="s">
        <v>430</v>
      </c>
    </row>
    <row r="50" spans="2:12" ht="15.6" x14ac:dyDescent="0.3">
      <c r="B50" s="166" t="s">
        <v>529</v>
      </c>
      <c r="C50" s="169" t="s">
        <v>542</v>
      </c>
      <c r="D50" s="161" t="s">
        <v>543</v>
      </c>
      <c r="E50" s="162"/>
      <c r="F50" s="162"/>
      <c r="G50" s="162"/>
      <c r="H50" s="162"/>
      <c r="I50" s="163">
        <f t="shared" si="0"/>
        <v>0</v>
      </c>
      <c r="J50" s="163">
        <f t="shared" si="1"/>
        <v>0</v>
      </c>
      <c r="K50" s="164">
        <f t="shared" si="2"/>
        <v>1</v>
      </c>
      <c r="L50" s="165" t="s">
        <v>441</v>
      </c>
    </row>
    <row r="51" spans="2:12" ht="15.6" x14ac:dyDescent="0.3">
      <c r="B51" s="166" t="s">
        <v>529</v>
      </c>
      <c r="C51" s="169" t="s">
        <v>542</v>
      </c>
      <c r="D51" s="161" t="s">
        <v>452</v>
      </c>
      <c r="E51" s="162"/>
      <c r="F51" s="162"/>
      <c r="G51" s="162"/>
      <c r="H51" s="162"/>
      <c r="I51" s="163">
        <f t="shared" si="0"/>
        <v>0</v>
      </c>
      <c r="J51" s="163">
        <f t="shared" si="1"/>
        <v>0</v>
      </c>
      <c r="K51" s="164">
        <f t="shared" si="2"/>
        <v>1</v>
      </c>
      <c r="L51" s="165" t="s">
        <v>454</v>
      </c>
    </row>
    <row r="52" spans="2:12" ht="15.6" x14ac:dyDescent="0.3">
      <c r="B52" s="159" t="s">
        <v>529</v>
      </c>
      <c r="C52" s="173" t="s">
        <v>542</v>
      </c>
      <c r="D52" s="161" t="s">
        <v>460</v>
      </c>
      <c r="E52" s="162"/>
      <c r="F52" s="162"/>
      <c r="G52" s="162"/>
      <c r="H52" s="162"/>
      <c r="I52" s="163">
        <f t="shared" si="0"/>
        <v>0</v>
      </c>
      <c r="J52" s="163">
        <f t="shared" si="1"/>
        <v>0</v>
      </c>
      <c r="K52" s="164">
        <f t="shared" si="2"/>
        <v>1</v>
      </c>
      <c r="L52" s="165" t="s">
        <v>462</v>
      </c>
    </row>
    <row r="53" spans="2:12" ht="15.6" x14ac:dyDescent="0.3">
      <c r="B53" s="159" t="s">
        <v>529</v>
      </c>
      <c r="C53" s="173" t="s">
        <v>542</v>
      </c>
      <c r="D53" s="161" t="s">
        <v>468</v>
      </c>
      <c r="E53" s="162"/>
      <c r="F53" s="162"/>
      <c r="G53" s="162"/>
      <c r="H53" s="162"/>
      <c r="I53" s="163">
        <f t="shared" si="0"/>
        <v>0</v>
      </c>
      <c r="J53" s="163">
        <f t="shared" si="1"/>
        <v>0</v>
      </c>
      <c r="K53" s="164">
        <f t="shared" si="2"/>
        <v>1</v>
      </c>
      <c r="L53" s="165" t="s">
        <v>470</v>
      </c>
    </row>
    <row r="54" spans="2:12" ht="15.6" x14ac:dyDescent="0.3">
      <c r="B54" s="159" t="s">
        <v>529</v>
      </c>
      <c r="C54" s="173" t="s">
        <v>542</v>
      </c>
      <c r="D54" s="161" t="s">
        <v>544</v>
      </c>
      <c r="E54" s="162"/>
      <c r="F54" s="162"/>
      <c r="G54" s="162"/>
      <c r="H54" s="162"/>
      <c r="I54" s="163">
        <f t="shared" si="0"/>
        <v>0</v>
      </c>
      <c r="J54" s="163">
        <f t="shared" si="1"/>
        <v>0</v>
      </c>
      <c r="K54" s="164">
        <f t="shared" si="2"/>
        <v>1</v>
      </c>
      <c r="L54" s="165" t="s">
        <v>478</v>
      </c>
    </row>
    <row r="55" spans="2:12" ht="15.6" x14ac:dyDescent="0.3">
      <c r="B55" s="159" t="s">
        <v>529</v>
      </c>
      <c r="C55" s="173" t="s">
        <v>542</v>
      </c>
      <c r="D55" s="161" t="s">
        <v>545</v>
      </c>
      <c r="E55" s="162"/>
      <c r="F55" s="162"/>
      <c r="G55" s="162"/>
      <c r="H55" s="162"/>
      <c r="I55" s="163">
        <f t="shared" si="0"/>
        <v>0</v>
      </c>
      <c r="J55" s="163">
        <f t="shared" si="1"/>
        <v>0</v>
      </c>
      <c r="K55" s="164">
        <f t="shared" si="2"/>
        <v>1</v>
      </c>
      <c r="L55" s="165" t="s">
        <v>486</v>
      </c>
    </row>
    <row r="56" spans="2:12" x14ac:dyDescent="0.3">
      <c r="B56" s="174"/>
      <c r="C56" s="174"/>
      <c r="D56" s="175" t="s">
        <v>546</v>
      </c>
      <c r="E56" s="176">
        <f>SUM((COUNTIF(E18:E53, "RI")), ((COUNTIF(E18:E53, "GI"))), ((COUNTIF(E18:E53, "SI"))), ((COUNTIF(E18:E53, "ZI"))))</f>
        <v>5</v>
      </c>
      <c r="F56" s="176">
        <f t="shared" ref="F56" si="3">SUM((COUNTIF(F18:F53, "RI")), ((COUNTIF(F18:F53, "GI"))), ((COUNTIF(F18:F53, "SI"))), ((COUNTIF(F18:F53, "ZI"))))</f>
        <v>5</v>
      </c>
      <c r="G56" s="176">
        <f t="shared" ref="G56:H56" si="4">SUM((COUNTIF(G18:G53, "RI")), ((COUNTIF(G18:G53, "GI"))), ((COUNTIF(G18:G53, "SI"))), ((COUNTIF(G18:G53, "ZI"))))</f>
        <v>6</v>
      </c>
      <c r="H56" s="176">
        <f t="shared" si="4"/>
        <v>5</v>
      </c>
      <c r="I56" s="177"/>
      <c r="J56" s="151"/>
      <c r="K56" s="151"/>
      <c r="L56" s="151"/>
    </row>
    <row r="57" spans="2:12" x14ac:dyDescent="0.3">
      <c r="B57" s="174"/>
      <c r="C57" s="174"/>
      <c r="D57" s="175" t="s">
        <v>547</v>
      </c>
      <c r="E57" s="178">
        <f>SUM((COUNTIF(E18:E53, "RI")), ((COUNTIF(E18:E53, "GI"))), ((COUNTIF(E18:E53, "SI"))))</f>
        <v>1</v>
      </c>
      <c r="F57" s="178">
        <f t="shared" ref="F57" si="5">SUM((COUNTIF(F18:F53, "RI")), ((COUNTIF(F18:F53, "GI"))), ((COUNTIF(F18:F53, "SI"))))</f>
        <v>1</v>
      </c>
      <c r="G57" s="178">
        <f t="shared" ref="G57:H57" si="6">SUM((COUNTIF(G18:G53, "RI")), ((COUNTIF(G18:G53, "GI"))), ((COUNTIF(G18:G53, "SI"))))</f>
        <v>2</v>
      </c>
      <c r="H57" s="178">
        <f t="shared" si="6"/>
        <v>1</v>
      </c>
      <c r="I57" s="177"/>
      <c r="J57" s="151"/>
      <c r="K57" s="151"/>
      <c r="L57" s="151"/>
    </row>
    <row r="58" spans="2:12" x14ac:dyDescent="0.3">
      <c r="B58" s="174"/>
      <c r="C58" s="174"/>
      <c r="D58" s="175" t="s">
        <v>548</v>
      </c>
      <c r="E58" s="179">
        <v>38</v>
      </c>
      <c r="F58" s="1">
        <v>38</v>
      </c>
      <c r="G58" s="1">
        <v>38</v>
      </c>
      <c r="H58" s="1">
        <v>38</v>
      </c>
      <c r="I58" s="151"/>
      <c r="J58" s="151"/>
      <c r="K58" s="151"/>
      <c r="L58" s="151"/>
    </row>
    <row r="59" spans="2:12" ht="24" x14ac:dyDescent="0.3">
      <c r="B59" s="174"/>
      <c r="C59" s="174"/>
      <c r="D59" s="180" t="s">
        <v>549</v>
      </c>
      <c r="E59" s="181">
        <f>1-(E57/E58)</f>
        <v>0.97368421052631582</v>
      </c>
      <c r="F59" s="181">
        <f t="shared" ref="F59" si="7">1-(F57/F58)</f>
        <v>0.97368421052631582</v>
      </c>
      <c r="G59" s="181">
        <f t="shared" ref="G59:H59" si="8">1-(G57/G58)</f>
        <v>0.94736842105263164</v>
      </c>
      <c r="H59" s="181">
        <f t="shared" si="8"/>
        <v>0.97368421052631582</v>
      </c>
      <c r="I59" s="151"/>
      <c r="J59" s="151"/>
      <c r="K59" s="151"/>
      <c r="L59" s="151"/>
    </row>
    <row r="60" spans="2:12" x14ac:dyDescent="0.3">
      <c r="B60" s="1"/>
      <c r="C60" s="1"/>
      <c r="D60" s="1"/>
      <c r="E60" s="1"/>
      <c r="F60" s="1"/>
      <c r="G60" s="1"/>
      <c r="H60" s="1"/>
      <c r="I60" s="1"/>
      <c r="J60" s="1"/>
      <c r="K60" s="1"/>
      <c r="L60" s="1"/>
    </row>
    <row r="61" spans="2:12" x14ac:dyDescent="0.3">
      <c r="B61" s="1"/>
      <c r="C61" s="1"/>
      <c r="D61" s="1"/>
      <c r="E61" s="1"/>
      <c r="F61" s="1"/>
      <c r="G61" s="1"/>
      <c r="H61" s="1"/>
      <c r="I61" s="1"/>
      <c r="J61" s="1"/>
      <c r="K61" s="1"/>
      <c r="L61" s="1"/>
    </row>
  </sheetData>
  <mergeCells count="1">
    <mergeCell ref="B11:L1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DF44B-6827-47AB-9CBB-2A24D476C866}">
  <dimension ref="A1:AY20"/>
  <sheetViews>
    <sheetView tabSelected="1" zoomScaleNormal="100" workbookViewId="0">
      <selection activeCell="A12" sqref="A12"/>
    </sheetView>
  </sheetViews>
  <sheetFormatPr defaultRowHeight="14.4" x14ac:dyDescent="0.3"/>
  <sheetData>
    <row r="1" spans="1:51" ht="116.4" x14ac:dyDescent="0.3">
      <c r="A1" s="184" t="s">
        <v>581</v>
      </c>
      <c r="B1" s="184" t="s">
        <v>582</v>
      </c>
      <c r="C1" s="184" t="s">
        <v>583</v>
      </c>
      <c r="D1" s="185" t="s">
        <v>584</v>
      </c>
      <c r="E1" s="186" t="s">
        <v>585</v>
      </c>
      <c r="F1" s="185" t="s">
        <v>586</v>
      </c>
      <c r="G1" s="186" t="s">
        <v>585</v>
      </c>
      <c r="H1" s="185" t="s">
        <v>587</v>
      </c>
      <c r="I1" s="186" t="s">
        <v>585</v>
      </c>
      <c r="J1" s="185" t="s">
        <v>588</v>
      </c>
      <c r="K1" s="186" t="s">
        <v>585</v>
      </c>
      <c r="L1" s="187" t="s">
        <v>589</v>
      </c>
      <c r="M1" s="188" t="s">
        <v>585</v>
      </c>
      <c r="N1" s="187" t="s">
        <v>590</v>
      </c>
      <c r="O1" s="188" t="s">
        <v>585</v>
      </c>
      <c r="P1" s="187" t="s">
        <v>591</v>
      </c>
      <c r="Q1" s="188" t="s">
        <v>585</v>
      </c>
      <c r="R1" s="187" t="s">
        <v>592</v>
      </c>
      <c r="S1" s="188" t="s">
        <v>585</v>
      </c>
      <c r="T1" s="187" t="s">
        <v>593</v>
      </c>
      <c r="U1" s="188" t="s">
        <v>585</v>
      </c>
      <c r="V1" s="187" t="s">
        <v>594</v>
      </c>
      <c r="W1" s="188" t="s">
        <v>585</v>
      </c>
      <c r="X1" s="187" t="s">
        <v>595</v>
      </c>
      <c r="Y1" s="188" t="s">
        <v>585</v>
      </c>
      <c r="Z1" s="187" t="s">
        <v>596</v>
      </c>
      <c r="AA1" s="188" t="s">
        <v>585</v>
      </c>
      <c r="AB1" s="189" t="s">
        <v>597</v>
      </c>
      <c r="AC1" s="190" t="s">
        <v>585</v>
      </c>
      <c r="AD1" s="189" t="s">
        <v>598</v>
      </c>
      <c r="AE1" s="190" t="s">
        <v>585</v>
      </c>
      <c r="AF1" s="189" t="s">
        <v>599</v>
      </c>
      <c r="AG1" s="190" t="s">
        <v>585</v>
      </c>
      <c r="AH1" s="189" t="s">
        <v>600</v>
      </c>
      <c r="AI1" s="190" t="s">
        <v>585</v>
      </c>
      <c r="AJ1" s="191" t="s">
        <v>601</v>
      </c>
      <c r="AK1" s="188" t="s">
        <v>585</v>
      </c>
      <c r="AL1" s="191" t="s">
        <v>602</v>
      </c>
      <c r="AM1" s="188" t="s">
        <v>585</v>
      </c>
      <c r="AN1" s="191" t="s">
        <v>603</v>
      </c>
      <c r="AO1" s="188" t="s">
        <v>585</v>
      </c>
      <c r="AP1" s="191" t="s">
        <v>604</v>
      </c>
      <c r="AQ1" s="188" t="s">
        <v>585</v>
      </c>
      <c r="AR1" s="191" t="s">
        <v>605</v>
      </c>
      <c r="AS1" s="188" t="s">
        <v>585</v>
      </c>
      <c r="AT1" s="191" t="s">
        <v>606</v>
      </c>
      <c r="AU1" s="188" t="s">
        <v>585</v>
      </c>
      <c r="AV1" s="191" t="s">
        <v>607</v>
      </c>
      <c r="AW1" s="188" t="s">
        <v>585</v>
      </c>
      <c r="AX1" s="191" t="s">
        <v>608</v>
      </c>
      <c r="AY1" s="188" t="s">
        <v>585</v>
      </c>
    </row>
    <row r="2" spans="1:51" x14ac:dyDescent="0.3">
      <c r="A2" t="s">
        <v>506</v>
      </c>
      <c r="B2" t="s">
        <v>609</v>
      </c>
      <c r="C2" t="s">
        <v>610</v>
      </c>
      <c r="D2" s="192">
        <v>34.758479999999999</v>
      </c>
      <c r="E2" s="193">
        <v>61</v>
      </c>
      <c r="F2" s="192">
        <v>37.060504000000002</v>
      </c>
      <c r="G2" s="193">
        <v>58</v>
      </c>
      <c r="H2" s="192">
        <v>38.315868000000002</v>
      </c>
      <c r="I2" s="193">
        <v>58</v>
      </c>
      <c r="J2" s="192">
        <v>40.037740999999997</v>
      </c>
      <c r="K2" s="193">
        <v>51</v>
      </c>
      <c r="L2" s="194">
        <v>38.176124999999999</v>
      </c>
      <c r="M2" s="147">
        <v>22</v>
      </c>
      <c r="N2" s="194">
        <v>40.078722999999997</v>
      </c>
      <c r="O2" s="147">
        <v>31</v>
      </c>
      <c r="P2" s="194">
        <v>40.204855000000002</v>
      </c>
      <c r="Q2" s="147">
        <v>36</v>
      </c>
      <c r="R2" s="194">
        <v>39.92651</v>
      </c>
      <c r="S2" s="147">
        <v>37</v>
      </c>
      <c r="T2" s="194">
        <v>31.340834999999998</v>
      </c>
      <c r="U2" s="147">
        <v>91</v>
      </c>
      <c r="V2" s="194">
        <v>34.042285</v>
      </c>
      <c r="W2" s="147">
        <v>83</v>
      </c>
      <c r="X2" s="194">
        <v>36.426881000000002</v>
      </c>
      <c r="Y2" s="147">
        <v>77</v>
      </c>
      <c r="Z2" s="194">
        <v>40.148972999999998</v>
      </c>
      <c r="AA2" s="147">
        <v>62</v>
      </c>
      <c r="AB2" s="195"/>
      <c r="AC2" s="196"/>
      <c r="AD2" s="195"/>
      <c r="AE2" s="196"/>
      <c r="AF2" s="195"/>
      <c r="AG2" s="196"/>
      <c r="AH2" s="195"/>
      <c r="AI2" s="196"/>
      <c r="AJ2" s="194"/>
      <c r="AK2" s="197"/>
      <c r="AL2" s="194"/>
      <c r="AM2" s="197"/>
      <c r="AN2" s="194"/>
      <c r="AO2" s="197"/>
      <c r="AP2" s="194"/>
      <c r="AQ2" s="197"/>
      <c r="AR2" s="194"/>
      <c r="AS2" s="198"/>
      <c r="AT2" s="194"/>
      <c r="AU2" s="198"/>
      <c r="AV2" s="194"/>
      <c r="AW2" s="198"/>
      <c r="AX2" s="194"/>
      <c r="AY2" s="198"/>
    </row>
    <row r="3" spans="1:51" x14ac:dyDescent="0.3">
      <c r="A3" t="s">
        <v>513</v>
      </c>
      <c r="B3" t="s">
        <v>609</v>
      </c>
      <c r="C3" t="s">
        <v>610</v>
      </c>
      <c r="D3" s="192">
        <v>32.134349999999998</v>
      </c>
      <c r="E3" s="193">
        <v>67</v>
      </c>
      <c r="F3" s="192">
        <v>33.178792000000001</v>
      </c>
      <c r="G3" s="193">
        <v>75</v>
      </c>
      <c r="H3" s="192">
        <v>34.518528000000003</v>
      </c>
      <c r="I3" s="193">
        <v>73</v>
      </c>
      <c r="J3" s="192">
        <v>33.896608000000001</v>
      </c>
      <c r="K3" s="193">
        <v>73</v>
      </c>
      <c r="L3" s="194">
        <v>24.947569999999999</v>
      </c>
      <c r="M3" s="147">
        <v>74</v>
      </c>
      <c r="N3" s="194">
        <v>24.497706999999998</v>
      </c>
      <c r="O3" s="147">
        <v>87</v>
      </c>
      <c r="P3" s="194">
        <v>27.191421999999999</v>
      </c>
      <c r="Q3" s="147">
        <v>81</v>
      </c>
      <c r="R3" s="194">
        <v>25.721430999999999</v>
      </c>
      <c r="S3" s="147">
        <v>85</v>
      </c>
      <c r="T3" s="194">
        <v>39.321129999999997</v>
      </c>
      <c r="U3" s="147">
        <v>57</v>
      </c>
      <c r="V3" s="194">
        <v>41.859876999999997</v>
      </c>
      <c r="W3" s="147">
        <v>55</v>
      </c>
      <c r="X3" s="194">
        <v>41.845632999999999</v>
      </c>
      <c r="Y3" s="147">
        <v>55</v>
      </c>
      <c r="Z3" s="194">
        <v>42.071784999999998</v>
      </c>
      <c r="AA3" s="147">
        <v>55</v>
      </c>
      <c r="AB3" s="195"/>
      <c r="AC3" s="196"/>
      <c r="AD3" s="195"/>
      <c r="AE3" s="196"/>
      <c r="AF3" s="195"/>
      <c r="AG3" s="196"/>
      <c r="AH3" s="195"/>
      <c r="AI3" s="196"/>
      <c r="AJ3" s="194"/>
      <c r="AK3" s="197"/>
      <c r="AL3" s="194"/>
      <c r="AM3" s="197"/>
      <c r="AN3" s="194"/>
      <c r="AO3" s="197"/>
      <c r="AP3" s="194"/>
      <c r="AQ3" s="197"/>
      <c r="AR3" s="194"/>
      <c r="AS3" s="198"/>
      <c r="AT3" s="194"/>
      <c r="AU3" s="198"/>
      <c r="AV3" s="194"/>
      <c r="AW3" s="198"/>
      <c r="AX3" s="194"/>
      <c r="AY3" s="198"/>
    </row>
    <row r="4" spans="1:51" x14ac:dyDescent="0.3">
      <c r="A4" t="s">
        <v>510</v>
      </c>
      <c r="B4" t="s">
        <v>609</v>
      </c>
      <c r="C4" t="s">
        <v>610</v>
      </c>
      <c r="D4" s="192">
        <v>33.661701000000001</v>
      </c>
      <c r="E4" s="193">
        <v>65</v>
      </c>
      <c r="F4" s="192">
        <v>34.811568000000001</v>
      </c>
      <c r="G4" s="193">
        <v>69</v>
      </c>
      <c r="H4" s="192">
        <v>35.496429999999997</v>
      </c>
      <c r="I4" s="193">
        <v>70</v>
      </c>
      <c r="J4" s="192">
        <v>32.577418999999999</v>
      </c>
      <c r="K4" s="193">
        <v>78</v>
      </c>
      <c r="L4" s="194">
        <v>30.907008000000001</v>
      </c>
      <c r="M4" s="147">
        <v>49</v>
      </c>
      <c r="N4" s="194">
        <v>32.614144000000003</v>
      </c>
      <c r="O4" s="147">
        <v>58</v>
      </c>
      <c r="P4" s="194">
        <v>33.274191000000002</v>
      </c>
      <c r="Q4" s="147">
        <v>55</v>
      </c>
      <c r="R4" s="194">
        <v>28.664874000000001</v>
      </c>
      <c r="S4" s="147">
        <v>79</v>
      </c>
      <c r="T4" s="194">
        <v>36.416392999999999</v>
      </c>
      <c r="U4" s="147">
        <v>66</v>
      </c>
      <c r="V4" s="194">
        <v>37.008991999999999</v>
      </c>
      <c r="W4" s="147">
        <v>68</v>
      </c>
      <c r="X4" s="194">
        <v>37.718670000000003</v>
      </c>
      <c r="Y4" s="147">
        <v>70</v>
      </c>
      <c r="Z4" s="194">
        <v>36.489964000000001</v>
      </c>
      <c r="AA4" s="147">
        <v>76</v>
      </c>
      <c r="AB4" s="195"/>
      <c r="AC4" s="196"/>
      <c r="AD4" s="195"/>
      <c r="AE4" s="196"/>
      <c r="AF4" s="195"/>
      <c r="AG4" s="196"/>
      <c r="AH4" s="195"/>
      <c r="AI4" s="196"/>
      <c r="AJ4" s="194"/>
      <c r="AK4" s="197"/>
      <c r="AL4" s="194"/>
      <c r="AM4" s="197"/>
      <c r="AN4" s="194"/>
      <c r="AO4" s="197"/>
      <c r="AP4" s="194"/>
      <c r="AQ4" s="197"/>
      <c r="AR4" s="194"/>
      <c r="AS4" s="198"/>
      <c r="AT4" s="194"/>
      <c r="AU4" s="198"/>
      <c r="AV4" s="194"/>
      <c r="AW4" s="198"/>
      <c r="AX4" s="194"/>
      <c r="AY4" s="198"/>
    </row>
    <row r="5" spans="1:51" x14ac:dyDescent="0.3">
      <c r="A5" t="s">
        <v>508</v>
      </c>
      <c r="B5" t="s">
        <v>609</v>
      </c>
      <c r="C5" t="s">
        <v>610</v>
      </c>
      <c r="D5" s="192">
        <v>27.697115</v>
      </c>
      <c r="E5" s="193">
        <v>91</v>
      </c>
      <c r="F5" s="192">
        <v>27.279094000000001</v>
      </c>
      <c r="G5" s="193">
        <v>98</v>
      </c>
      <c r="H5" s="192">
        <v>29.615307999999999</v>
      </c>
      <c r="I5" s="193">
        <v>88</v>
      </c>
      <c r="J5" s="192">
        <v>28.895081000000001</v>
      </c>
      <c r="K5" s="193">
        <v>93</v>
      </c>
      <c r="L5" s="194">
        <v>23.225286000000001</v>
      </c>
      <c r="M5" s="147">
        <v>87</v>
      </c>
      <c r="N5" s="194">
        <v>21.051458</v>
      </c>
      <c r="O5" s="147">
        <v>104</v>
      </c>
      <c r="P5" s="194">
        <v>24.345302</v>
      </c>
      <c r="Q5" s="147">
        <v>88</v>
      </c>
      <c r="R5" s="194">
        <v>24.839327000000001</v>
      </c>
      <c r="S5" s="147">
        <v>87</v>
      </c>
      <c r="T5" s="194">
        <v>32.168945000000001</v>
      </c>
      <c r="U5" s="147">
        <v>85</v>
      </c>
      <c r="V5" s="194">
        <v>33.506731000000002</v>
      </c>
      <c r="W5" s="147">
        <v>85</v>
      </c>
      <c r="X5" s="194">
        <v>34.885314000000001</v>
      </c>
      <c r="Y5" s="147">
        <v>81</v>
      </c>
      <c r="Z5" s="194">
        <v>32.950836000000002</v>
      </c>
      <c r="AA5" s="147">
        <v>87</v>
      </c>
      <c r="AB5" s="195"/>
      <c r="AC5" s="196"/>
      <c r="AD5" s="195"/>
      <c r="AE5" s="196"/>
      <c r="AF5" s="195"/>
      <c r="AG5" s="196"/>
      <c r="AH5" s="195"/>
      <c r="AI5" s="196"/>
      <c r="AJ5" s="194"/>
      <c r="AK5" s="197"/>
      <c r="AL5" s="194"/>
      <c r="AM5" s="197"/>
      <c r="AN5" s="194"/>
      <c r="AO5" s="197"/>
      <c r="AP5" s="194"/>
      <c r="AQ5" s="197"/>
      <c r="AR5" s="194"/>
      <c r="AS5" s="198"/>
      <c r="AT5" s="194"/>
      <c r="AU5" s="198"/>
      <c r="AV5" s="194"/>
      <c r="AW5" s="198"/>
      <c r="AX5" s="194"/>
      <c r="AY5" s="198"/>
    </row>
    <row r="12" spans="1:51" x14ac:dyDescent="0.3">
      <c r="A12" s="246" t="s">
        <v>1032</v>
      </c>
    </row>
    <row r="14" spans="1:51" x14ac:dyDescent="0.3">
      <c r="A14" t="s">
        <v>1033</v>
      </c>
      <c r="B14" t="s">
        <v>1034</v>
      </c>
      <c r="D14" t="s">
        <v>1035</v>
      </c>
      <c r="F14" t="s">
        <v>1036</v>
      </c>
    </row>
    <row r="15" spans="1:51" x14ac:dyDescent="0.3">
      <c r="A15" t="s">
        <v>1037</v>
      </c>
      <c r="B15">
        <v>51</v>
      </c>
      <c r="C15">
        <v>40.04</v>
      </c>
      <c r="D15">
        <v>37</v>
      </c>
      <c r="E15">
        <v>39.93</v>
      </c>
      <c r="F15">
        <v>62</v>
      </c>
      <c r="G15">
        <v>40.15</v>
      </c>
    </row>
    <row r="16" spans="1:51" x14ac:dyDescent="0.3">
      <c r="A16" t="s">
        <v>1038</v>
      </c>
      <c r="B16">
        <v>73</v>
      </c>
      <c r="C16">
        <v>33.9</v>
      </c>
      <c r="D16">
        <v>85</v>
      </c>
      <c r="E16">
        <v>25.72</v>
      </c>
      <c r="F16">
        <v>55</v>
      </c>
      <c r="G16">
        <v>42.07</v>
      </c>
    </row>
    <row r="17" spans="1:7" x14ac:dyDescent="0.3">
      <c r="A17" t="s">
        <v>1039</v>
      </c>
      <c r="B17">
        <v>78</v>
      </c>
      <c r="C17">
        <v>32.58</v>
      </c>
      <c r="D17">
        <v>79</v>
      </c>
      <c r="E17">
        <v>28.66</v>
      </c>
      <c r="F17">
        <v>76</v>
      </c>
      <c r="G17">
        <v>36.49</v>
      </c>
    </row>
    <row r="18" spans="1:7" x14ac:dyDescent="0.3">
      <c r="A18" t="s">
        <v>1040</v>
      </c>
      <c r="B18">
        <v>93</v>
      </c>
      <c r="C18">
        <v>28.9</v>
      </c>
      <c r="D18">
        <v>87</v>
      </c>
      <c r="E18">
        <v>24.84</v>
      </c>
      <c r="F18">
        <v>87</v>
      </c>
      <c r="G18">
        <v>32.950000000000003</v>
      </c>
    </row>
    <row r="20" spans="1:7" x14ac:dyDescent="0.3">
      <c r="A20" t="s">
        <v>1041</v>
      </c>
    </row>
  </sheetData>
  <conditionalFormatting sqref="Q1:Q5 AA1:AA5 O1:O5 M1:M5 Y1:Y5 W1:W5 U1:U5 K1:K5 I1:I5 G1:G5 E1:E5">
    <cfRule type="colorScale" priority="17">
      <colorScale>
        <cfvo type="min"/>
        <cfvo type="percentile" val="50"/>
        <cfvo type="max"/>
        <color rgb="FF63BE7B"/>
        <color rgb="FFFFEB84"/>
        <color rgb="FFF8696B"/>
      </colorScale>
    </cfRule>
  </conditionalFormatting>
  <conditionalFormatting sqref="S1:S5">
    <cfRule type="colorScale" priority="18">
      <colorScale>
        <cfvo type="min"/>
        <cfvo type="percentile" val="50"/>
        <cfvo type="max"/>
        <color rgb="FF63BE7B"/>
        <color rgb="FFFFEB84"/>
        <color rgb="FFF8696B"/>
      </colorScale>
    </cfRule>
  </conditionalFormatting>
  <conditionalFormatting sqref="AI2:AI5 AG2:AG5 AE2:AE5 AC2:AC5">
    <cfRule type="colorScale" priority="13">
      <colorScale>
        <cfvo type="min"/>
        <cfvo type="percentile" val="50"/>
        <cfvo type="max"/>
        <color rgb="FF63BE7B"/>
        <color rgb="FFFFEB84"/>
        <color rgb="FFF8696B"/>
      </colorScale>
    </cfRule>
  </conditionalFormatting>
  <conditionalFormatting sqref="AQ2:AQ5 AS2:AS5 AO2:AO5 AM2:AM5 AK2:AK5">
    <cfRule type="colorScale" priority="14">
      <colorScale>
        <cfvo type="min"/>
        <cfvo type="percentile" val="50"/>
        <cfvo type="max"/>
        <color rgb="FF63BE7B"/>
        <color rgb="FFFFEB84"/>
        <color rgb="FFF8696B"/>
      </colorScale>
    </cfRule>
  </conditionalFormatting>
  <conditionalFormatting sqref="AU1 AQ1 AW1 AS1 AO1 AM1 AK1 AI1 AG1 AE1 AC1">
    <cfRule type="colorScale" priority="15">
      <colorScale>
        <cfvo type="min"/>
        <cfvo type="percentile" val="50"/>
        <cfvo type="max"/>
        <color rgb="FF63BE7B"/>
        <color rgb="FFFFEB84"/>
        <color rgb="FFF8696B"/>
      </colorScale>
    </cfRule>
  </conditionalFormatting>
  <conditionalFormatting sqref="AU2">
    <cfRule type="colorScale" priority="12">
      <colorScale>
        <cfvo type="min"/>
        <cfvo type="percentile" val="50"/>
        <cfvo type="max"/>
        <color rgb="FF63BE7B"/>
        <color rgb="FFFFEB84"/>
        <color rgb="FFF8696B"/>
      </colorScale>
    </cfRule>
  </conditionalFormatting>
  <conditionalFormatting sqref="AU3">
    <cfRule type="colorScale" priority="9">
      <colorScale>
        <cfvo type="min"/>
        <cfvo type="percentile" val="50"/>
        <cfvo type="max"/>
        <color rgb="FF63BE7B"/>
        <color rgb="FFFFEB84"/>
        <color rgb="FFF8696B"/>
      </colorScale>
    </cfRule>
  </conditionalFormatting>
  <conditionalFormatting sqref="AU4">
    <cfRule type="colorScale" priority="6">
      <colorScale>
        <cfvo type="min"/>
        <cfvo type="percentile" val="50"/>
        <cfvo type="max"/>
        <color rgb="FF63BE7B"/>
        <color rgb="FFFFEB84"/>
        <color rgb="FFF8696B"/>
      </colorScale>
    </cfRule>
  </conditionalFormatting>
  <conditionalFormatting sqref="AU5">
    <cfRule type="colorScale" priority="3">
      <colorScale>
        <cfvo type="min"/>
        <cfvo type="percentile" val="50"/>
        <cfvo type="max"/>
        <color rgb="FF63BE7B"/>
        <color rgb="FFFFEB84"/>
        <color rgb="FFF8696B"/>
      </colorScale>
    </cfRule>
  </conditionalFormatting>
  <conditionalFormatting sqref="AW2">
    <cfRule type="colorScale" priority="11">
      <colorScale>
        <cfvo type="min"/>
        <cfvo type="percentile" val="50"/>
        <cfvo type="max"/>
        <color rgb="FF63BE7B"/>
        <color rgb="FFFFEB84"/>
        <color rgb="FFF8696B"/>
      </colorScale>
    </cfRule>
  </conditionalFormatting>
  <conditionalFormatting sqref="AW3">
    <cfRule type="colorScale" priority="8">
      <colorScale>
        <cfvo type="min"/>
        <cfvo type="percentile" val="50"/>
        <cfvo type="max"/>
        <color rgb="FF63BE7B"/>
        <color rgb="FFFFEB84"/>
        <color rgb="FFF8696B"/>
      </colorScale>
    </cfRule>
  </conditionalFormatting>
  <conditionalFormatting sqref="AW4">
    <cfRule type="colorScale" priority="5">
      <colorScale>
        <cfvo type="min"/>
        <cfvo type="percentile" val="50"/>
        <cfvo type="max"/>
        <color rgb="FF63BE7B"/>
        <color rgb="FFFFEB84"/>
        <color rgb="FFF8696B"/>
      </colorScale>
    </cfRule>
  </conditionalFormatting>
  <conditionalFormatting sqref="AW5">
    <cfRule type="colorScale" priority="2">
      <colorScale>
        <cfvo type="min"/>
        <cfvo type="percentile" val="50"/>
        <cfvo type="max"/>
        <color rgb="FF63BE7B"/>
        <color rgb="FFFFEB84"/>
        <color rgb="FFF8696B"/>
      </colorScale>
    </cfRule>
  </conditionalFormatting>
  <conditionalFormatting sqref="AY1">
    <cfRule type="colorScale" priority="16">
      <colorScale>
        <cfvo type="min"/>
        <cfvo type="percentile" val="50"/>
        <cfvo type="max"/>
        <color rgb="FF63BE7B"/>
        <color rgb="FFFFEB84"/>
        <color rgb="FFF8696B"/>
      </colorScale>
    </cfRule>
  </conditionalFormatting>
  <conditionalFormatting sqref="AY2">
    <cfRule type="colorScale" priority="10">
      <colorScale>
        <cfvo type="min"/>
        <cfvo type="percentile" val="50"/>
        <cfvo type="max"/>
        <color rgb="FF63BE7B"/>
        <color rgb="FFFFEB84"/>
        <color rgb="FFF8696B"/>
      </colorScale>
    </cfRule>
  </conditionalFormatting>
  <conditionalFormatting sqref="AY3">
    <cfRule type="colorScale" priority="7">
      <colorScale>
        <cfvo type="min"/>
        <cfvo type="percentile" val="50"/>
        <cfvo type="max"/>
        <color rgb="FF63BE7B"/>
        <color rgb="FFFFEB84"/>
        <color rgb="FFF8696B"/>
      </colorScale>
    </cfRule>
  </conditionalFormatting>
  <conditionalFormatting sqref="AY4">
    <cfRule type="colorScale" priority="4">
      <colorScale>
        <cfvo type="min"/>
        <cfvo type="percentile" val="50"/>
        <cfvo type="max"/>
        <color rgb="FF63BE7B"/>
        <color rgb="FFFFEB84"/>
        <color rgb="FFF8696B"/>
      </colorScale>
    </cfRule>
  </conditionalFormatting>
  <conditionalFormatting sqref="AY5">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2537E-F98F-436D-A8BB-73E147CAB9AB}">
  <dimension ref="A1:CU5"/>
  <sheetViews>
    <sheetView workbookViewId="0">
      <selection activeCell="E14" sqref="E14"/>
    </sheetView>
  </sheetViews>
  <sheetFormatPr defaultRowHeight="14.4" x14ac:dyDescent="0.3"/>
  <sheetData>
    <row r="1" spans="1:99" ht="165.6" x14ac:dyDescent="0.3">
      <c r="A1" s="184" t="s">
        <v>581</v>
      </c>
      <c r="B1" s="184" t="s">
        <v>582</v>
      </c>
      <c r="C1" s="184" t="s">
        <v>583</v>
      </c>
      <c r="D1" s="185" t="s">
        <v>589</v>
      </c>
      <c r="E1" s="186" t="s">
        <v>585</v>
      </c>
      <c r="F1" s="185" t="s">
        <v>590</v>
      </c>
      <c r="G1" s="186" t="s">
        <v>585</v>
      </c>
      <c r="H1" s="185" t="s">
        <v>591</v>
      </c>
      <c r="I1" s="186" t="s">
        <v>585</v>
      </c>
      <c r="J1" s="185" t="s">
        <v>592</v>
      </c>
      <c r="K1" s="186" t="s">
        <v>585</v>
      </c>
      <c r="L1" s="187" t="s">
        <v>611</v>
      </c>
      <c r="M1" s="187" t="s">
        <v>612</v>
      </c>
      <c r="N1" s="187" t="s">
        <v>613</v>
      </c>
      <c r="O1" s="187" t="s">
        <v>614</v>
      </c>
      <c r="P1" s="187" t="s">
        <v>615</v>
      </c>
      <c r="Q1" s="187" t="s">
        <v>616</v>
      </c>
      <c r="R1" s="187" t="s">
        <v>617</v>
      </c>
      <c r="S1" s="187" t="s">
        <v>618</v>
      </c>
      <c r="T1" s="199" t="s">
        <v>619</v>
      </c>
      <c r="U1" s="199" t="s">
        <v>620</v>
      </c>
      <c r="V1" s="199" t="s">
        <v>621</v>
      </c>
      <c r="W1" s="199" t="s">
        <v>622</v>
      </c>
      <c r="X1" s="199" t="s">
        <v>623</v>
      </c>
      <c r="Y1" s="199" t="s">
        <v>624</v>
      </c>
      <c r="Z1" s="199" t="s">
        <v>625</v>
      </c>
      <c r="AA1" s="199" t="s">
        <v>626</v>
      </c>
      <c r="AB1" s="187" t="s">
        <v>627</v>
      </c>
      <c r="AC1" s="187" t="s">
        <v>628</v>
      </c>
      <c r="AD1" s="187" t="s">
        <v>629</v>
      </c>
      <c r="AE1" s="187" t="s">
        <v>630</v>
      </c>
      <c r="AF1" s="187" t="s">
        <v>631</v>
      </c>
      <c r="AG1" s="187" t="s">
        <v>632</v>
      </c>
      <c r="AH1" s="187" t="s">
        <v>633</v>
      </c>
      <c r="AI1" s="187" t="s">
        <v>634</v>
      </c>
      <c r="AJ1" s="199" t="s">
        <v>635</v>
      </c>
      <c r="AK1" s="199" t="s">
        <v>636</v>
      </c>
      <c r="AL1" s="199" t="s">
        <v>637</v>
      </c>
      <c r="AM1" s="199" t="s">
        <v>638</v>
      </c>
      <c r="AN1" s="199" t="s">
        <v>639</v>
      </c>
      <c r="AO1" s="199" t="s">
        <v>640</v>
      </c>
      <c r="AP1" s="199" t="s">
        <v>641</v>
      </c>
      <c r="AQ1" s="199" t="s">
        <v>642</v>
      </c>
      <c r="AR1" s="187" t="s">
        <v>643</v>
      </c>
      <c r="AS1" s="187" t="s">
        <v>644</v>
      </c>
      <c r="AT1" s="187" t="s">
        <v>645</v>
      </c>
      <c r="AU1" s="187" t="s">
        <v>646</v>
      </c>
      <c r="AV1" s="187" t="s">
        <v>647</v>
      </c>
      <c r="AW1" s="187" t="s">
        <v>648</v>
      </c>
      <c r="AX1" s="187" t="s">
        <v>649</v>
      </c>
      <c r="AY1" s="187" t="s">
        <v>650</v>
      </c>
      <c r="AZ1" s="187" t="s">
        <v>651</v>
      </c>
      <c r="BA1" s="187" t="s">
        <v>652</v>
      </c>
      <c r="BB1" s="187" t="s">
        <v>653</v>
      </c>
      <c r="BC1" s="187" t="s">
        <v>654</v>
      </c>
      <c r="BD1" s="187" t="s">
        <v>655</v>
      </c>
      <c r="BE1" s="187" t="s">
        <v>656</v>
      </c>
      <c r="BF1" s="187" t="s">
        <v>657</v>
      </c>
      <c r="BG1" s="187" t="s">
        <v>658</v>
      </c>
      <c r="BH1" s="187" t="s">
        <v>659</v>
      </c>
      <c r="BI1" s="187" t="s">
        <v>660</v>
      </c>
      <c r="BJ1" s="187" t="s">
        <v>661</v>
      </c>
      <c r="BK1" s="187" t="s">
        <v>662</v>
      </c>
      <c r="BL1" s="199" t="s">
        <v>663</v>
      </c>
      <c r="BM1" s="199" t="s">
        <v>664</v>
      </c>
      <c r="BN1" s="199" t="s">
        <v>665</v>
      </c>
      <c r="BO1" s="199" t="s">
        <v>666</v>
      </c>
      <c r="BP1" s="199" t="s">
        <v>667</v>
      </c>
      <c r="BQ1" s="199" t="s">
        <v>668</v>
      </c>
      <c r="BR1" s="199" t="s">
        <v>669</v>
      </c>
      <c r="BS1" s="199" t="s">
        <v>670</v>
      </c>
      <c r="BT1" s="199" t="s">
        <v>671</v>
      </c>
      <c r="BU1" s="199" t="s">
        <v>672</v>
      </c>
      <c r="BV1" s="199" t="s">
        <v>673</v>
      </c>
      <c r="BW1" s="199" t="s">
        <v>674</v>
      </c>
      <c r="BX1" s="199" t="s">
        <v>675</v>
      </c>
      <c r="BY1" s="199" t="s">
        <v>676</v>
      </c>
      <c r="BZ1" s="199" t="s">
        <v>677</v>
      </c>
      <c r="CA1" s="199" t="s">
        <v>678</v>
      </c>
      <c r="CB1" s="199" t="s">
        <v>679</v>
      </c>
      <c r="CC1" s="199" t="s">
        <v>680</v>
      </c>
      <c r="CD1" s="199" t="s">
        <v>681</v>
      </c>
      <c r="CE1" s="199" t="s">
        <v>682</v>
      </c>
      <c r="CF1" s="187" t="s">
        <v>683</v>
      </c>
      <c r="CG1" s="187" t="s">
        <v>684</v>
      </c>
      <c r="CH1" s="187" t="s">
        <v>685</v>
      </c>
      <c r="CI1" s="187" t="s">
        <v>686</v>
      </c>
      <c r="CJ1" s="187" t="s">
        <v>687</v>
      </c>
      <c r="CK1" s="187" t="s">
        <v>688</v>
      </c>
      <c r="CL1" s="187" t="s">
        <v>689</v>
      </c>
      <c r="CM1" s="187" t="s">
        <v>690</v>
      </c>
      <c r="CN1" s="199" t="s">
        <v>691</v>
      </c>
      <c r="CO1" s="199" t="s">
        <v>692</v>
      </c>
      <c r="CP1" s="199" t="s">
        <v>693</v>
      </c>
      <c r="CQ1" s="199" t="s">
        <v>694</v>
      </c>
      <c r="CR1" s="199" t="s">
        <v>695</v>
      </c>
      <c r="CS1" s="199" t="s">
        <v>696</v>
      </c>
      <c r="CT1" s="199" t="s">
        <v>697</v>
      </c>
      <c r="CU1" s="199" t="s">
        <v>698</v>
      </c>
    </row>
    <row r="2" spans="1:99" x14ac:dyDescent="0.3">
      <c r="A2" t="s">
        <v>506</v>
      </c>
      <c r="B2" t="s">
        <v>609</v>
      </c>
      <c r="C2" t="s">
        <v>610</v>
      </c>
      <c r="D2" s="192">
        <v>38.176124999999999</v>
      </c>
      <c r="E2" s="193">
        <v>22</v>
      </c>
      <c r="F2" s="192">
        <v>40.078722999999997</v>
      </c>
      <c r="G2" s="193">
        <v>31</v>
      </c>
      <c r="H2" s="192">
        <v>40.204855000000002</v>
      </c>
      <c r="I2" s="193">
        <v>36</v>
      </c>
      <c r="J2" s="192">
        <v>39.92651</v>
      </c>
      <c r="K2" s="193">
        <v>37</v>
      </c>
      <c r="L2" s="194">
        <v>6.1269999999999998E-2</v>
      </c>
      <c r="M2" s="194">
        <v>5.885E-2</v>
      </c>
      <c r="N2" s="194">
        <v>5.7189999999999998E-2</v>
      </c>
      <c r="O2" s="194">
        <v>5.2659999999999998E-2</v>
      </c>
      <c r="P2" s="194">
        <v>93.179644808743177</v>
      </c>
      <c r="Q2" s="194">
        <v>94.006147540983605</v>
      </c>
      <c r="R2" s="194">
        <v>94.573087431693992</v>
      </c>
      <c r="S2" s="194">
        <v>96.120218579234972</v>
      </c>
      <c r="T2" s="200">
        <v>33.662300000000002</v>
      </c>
      <c r="U2" s="200">
        <v>35.304299999999998</v>
      </c>
      <c r="V2" s="200">
        <v>36.6389</v>
      </c>
      <c r="W2" s="200">
        <v>35.653199999999998</v>
      </c>
      <c r="X2" s="200">
        <v>86.889293508438897</v>
      </c>
      <c r="Y2" s="200">
        <v>91.130050749622271</v>
      </c>
      <c r="Z2" s="200">
        <v>94.576892780123714</v>
      </c>
      <c r="AA2" s="200">
        <v>92.031147096424277</v>
      </c>
      <c r="AB2" s="194">
        <v>25.337710000000001</v>
      </c>
      <c r="AC2" s="194">
        <v>29.059750000000001</v>
      </c>
      <c r="AD2" s="194">
        <v>27.958290000000002</v>
      </c>
      <c r="AE2" s="194">
        <v>27.50808</v>
      </c>
      <c r="AF2" s="194">
        <v>63.208475186591606</v>
      </c>
      <c r="AG2" s="194">
        <v>73.362004059185551</v>
      </c>
      <c r="AH2" s="194">
        <v>70.357279254506594</v>
      </c>
      <c r="AI2" s="194">
        <v>69.1291301121732</v>
      </c>
      <c r="AJ2" s="200">
        <v>0</v>
      </c>
      <c r="AK2" s="200">
        <v>0</v>
      </c>
      <c r="AL2" s="200">
        <v>0</v>
      </c>
      <c r="AM2" s="200">
        <v>0</v>
      </c>
      <c r="AN2" s="200">
        <v>0</v>
      </c>
      <c r="AO2" s="200">
        <v>0</v>
      </c>
      <c r="AP2" s="200">
        <v>0</v>
      </c>
      <c r="AQ2" s="200">
        <v>0</v>
      </c>
      <c r="AR2" s="194">
        <v>0</v>
      </c>
      <c r="AS2" s="194">
        <v>0</v>
      </c>
      <c r="AT2" s="194">
        <v>0</v>
      </c>
      <c r="AU2" s="194">
        <v>0</v>
      </c>
      <c r="AV2" s="194">
        <v>0</v>
      </c>
      <c r="AW2" s="194">
        <v>0</v>
      </c>
      <c r="AX2" s="194">
        <v>0</v>
      </c>
      <c r="AY2" s="194">
        <v>0</v>
      </c>
      <c r="AZ2" s="194">
        <v>100</v>
      </c>
      <c r="BA2" s="194">
        <v>100</v>
      </c>
      <c r="BB2" s="194">
        <v>100</v>
      </c>
      <c r="BC2" s="194">
        <v>100</v>
      </c>
      <c r="BD2" s="194">
        <v>0</v>
      </c>
      <c r="BE2" s="194">
        <v>0</v>
      </c>
      <c r="BF2" s="194">
        <v>0</v>
      </c>
      <c r="BG2" s="194">
        <v>0</v>
      </c>
      <c r="BH2" s="194">
        <v>33.333333333333336</v>
      </c>
      <c r="BI2" s="194">
        <v>33.333333333333336</v>
      </c>
      <c r="BJ2" s="194">
        <v>33.333333333333336</v>
      </c>
      <c r="BK2" s="194">
        <v>33.333333333333336</v>
      </c>
      <c r="BL2" s="200">
        <v>28.79</v>
      </c>
      <c r="BM2" s="200">
        <v>28.79</v>
      </c>
      <c r="BN2" s="200">
        <v>28.79</v>
      </c>
      <c r="BO2" s="200">
        <v>28.79</v>
      </c>
      <c r="BP2" s="200">
        <v>38.024185946295354</v>
      </c>
      <c r="BQ2" s="200">
        <v>38.024185946295354</v>
      </c>
      <c r="BR2" s="200">
        <v>38.024185946295354</v>
      </c>
      <c r="BS2" s="200">
        <v>38.024185946295354</v>
      </c>
      <c r="BT2" s="200">
        <v>24.18528274158416</v>
      </c>
      <c r="BU2" s="200">
        <v>24.18528274158416</v>
      </c>
      <c r="BV2" s="200">
        <v>24.18528274158416</v>
      </c>
      <c r="BW2" s="200">
        <v>24.18528274158416</v>
      </c>
      <c r="BX2" s="200">
        <v>24.18528274158416</v>
      </c>
      <c r="BY2" s="200">
        <v>24.18528274158416</v>
      </c>
      <c r="BZ2" s="200">
        <v>24.18528274158416</v>
      </c>
      <c r="CA2" s="200">
        <v>24.18528274158416</v>
      </c>
      <c r="CB2" s="200">
        <v>28.79825047648789</v>
      </c>
      <c r="CC2" s="200">
        <v>28.79825047648789</v>
      </c>
      <c r="CD2" s="200">
        <v>28.79825047648789</v>
      </c>
      <c r="CE2" s="200">
        <v>28.79825047648789</v>
      </c>
      <c r="CF2" s="194">
        <v>0</v>
      </c>
      <c r="CG2" s="194">
        <v>0</v>
      </c>
      <c r="CH2" s="194">
        <v>0</v>
      </c>
      <c r="CI2" s="194">
        <v>0</v>
      </c>
      <c r="CJ2" s="194">
        <v>0</v>
      </c>
      <c r="CK2" s="194">
        <v>0</v>
      </c>
      <c r="CL2" s="194">
        <v>0</v>
      </c>
      <c r="CM2" s="194">
        <v>0</v>
      </c>
      <c r="CN2" s="200">
        <v>0</v>
      </c>
      <c r="CO2" s="200">
        <v>0</v>
      </c>
      <c r="CP2" s="200">
        <v>0</v>
      </c>
      <c r="CQ2" s="200">
        <v>0</v>
      </c>
      <c r="CR2" s="200">
        <v>0</v>
      </c>
      <c r="CS2" s="200">
        <v>0</v>
      </c>
      <c r="CT2" s="200">
        <v>0</v>
      </c>
      <c r="CU2" s="200">
        <v>0</v>
      </c>
    </row>
    <row r="3" spans="1:99" x14ac:dyDescent="0.3">
      <c r="A3" t="s">
        <v>510</v>
      </c>
      <c r="B3" t="s">
        <v>609</v>
      </c>
      <c r="C3" t="s">
        <v>610</v>
      </c>
      <c r="D3" s="192">
        <v>30.907008000000001</v>
      </c>
      <c r="E3" s="193">
        <v>49</v>
      </c>
      <c r="F3" s="192">
        <v>32.614144000000003</v>
      </c>
      <c r="G3" s="193">
        <v>58</v>
      </c>
      <c r="H3" s="192">
        <v>33.274191000000002</v>
      </c>
      <c r="I3" s="193">
        <v>55</v>
      </c>
      <c r="J3" s="192">
        <v>28.664874000000001</v>
      </c>
      <c r="K3" s="193">
        <v>79</v>
      </c>
      <c r="L3" s="194">
        <v>8.831E-2</v>
      </c>
      <c r="M3" s="194">
        <v>8.5870000000000002E-2</v>
      </c>
      <c r="N3" s="194">
        <v>8.4769999999999998E-2</v>
      </c>
      <c r="O3" s="194">
        <v>8.5339999999999999E-2</v>
      </c>
      <c r="P3" s="194">
        <v>83.944672131147541</v>
      </c>
      <c r="Q3" s="194">
        <v>84.77800546448087</v>
      </c>
      <c r="R3" s="194">
        <v>85.153688524590166</v>
      </c>
      <c r="S3" s="194">
        <v>84.959016393442624</v>
      </c>
      <c r="T3" s="200">
        <v>10.345800000000001</v>
      </c>
      <c r="U3" s="200">
        <v>13.4503</v>
      </c>
      <c r="V3" s="200">
        <v>13.9808</v>
      </c>
      <c r="W3" s="200">
        <v>9.9736999999999991</v>
      </c>
      <c r="X3" s="200">
        <v>26.670282415836983</v>
      </c>
      <c r="Y3" s="200">
        <v>34.688206201009827</v>
      </c>
      <c r="Z3" s="200">
        <v>36.058316868761217</v>
      </c>
      <c r="AA3" s="200">
        <v>25.709267939926907</v>
      </c>
      <c r="AB3" s="194">
        <v>26.88166</v>
      </c>
      <c r="AC3" s="194">
        <v>28.653880000000001</v>
      </c>
      <c r="AD3" s="194">
        <v>27.916129999999999</v>
      </c>
      <c r="AE3" s="194">
        <v>24.871659999999999</v>
      </c>
      <c r="AF3" s="194">
        <v>67.420289380646864</v>
      </c>
      <c r="AG3" s="194">
        <v>72.254812098991763</v>
      </c>
      <c r="AH3" s="194">
        <v>70.24226899742483</v>
      </c>
      <c r="AI3" s="194">
        <v>61.937115359434337</v>
      </c>
      <c r="AJ3" s="200">
        <v>0</v>
      </c>
      <c r="AK3" s="200">
        <v>0</v>
      </c>
      <c r="AL3" s="200">
        <v>0</v>
      </c>
      <c r="AM3" s="200">
        <v>0</v>
      </c>
      <c r="AN3" s="200">
        <v>0</v>
      </c>
      <c r="AO3" s="200">
        <v>0</v>
      </c>
      <c r="AP3" s="200">
        <v>0</v>
      </c>
      <c r="AQ3" s="200">
        <v>0</v>
      </c>
      <c r="AR3" s="194">
        <v>60.79768</v>
      </c>
      <c r="AS3" s="194">
        <v>50.999379999999995</v>
      </c>
      <c r="AT3" s="194">
        <v>42.214230000000001</v>
      </c>
      <c r="AU3" s="194">
        <v>57.127319999999997</v>
      </c>
      <c r="AV3" s="194">
        <v>-11.517929999999993</v>
      </c>
      <c r="AW3" s="194">
        <v>-9.8271900000000088</v>
      </c>
      <c r="AX3" s="194">
        <v>-10.967259999999996</v>
      </c>
      <c r="AY3" s="194">
        <v>-4.9288500000000042</v>
      </c>
      <c r="AZ3" s="194">
        <v>34.497328617248328</v>
      </c>
      <c r="BA3" s="194">
        <v>45.053896318674035</v>
      </c>
      <c r="BB3" s="194">
        <v>54.518908692471534</v>
      </c>
      <c r="BC3" s="194">
        <v>38.45172926109521</v>
      </c>
      <c r="BD3" s="194">
        <v>36.250798636573911</v>
      </c>
      <c r="BE3" s="194">
        <v>30.929471341929784</v>
      </c>
      <c r="BF3" s="194">
        <v>34.517654982705366</v>
      </c>
      <c r="BG3" s="194">
        <v>15.512748285488584</v>
      </c>
      <c r="BH3" s="194">
        <v>35.66630863013205</v>
      </c>
      <c r="BI3" s="194">
        <v>35.637613000844539</v>
      </c>
      <c r="BJ3" s="194">
        <v>41.18473955262742</v>
      </c>
      <c r="BK3" s="194">
        <v>23.159075277357459</v>
      </c>
      <c r="BL3" s="200">
        <v>39.71</v>
      </c>
      <c r="BM3" s="200">
        <v>39.71</v>
      </c>
      <c r="BN3" s="200">
        <v>39.71</v>
      </c>
      <c r="BO3" s="200">
        <v>39.71</v>
      </c>
      <c r="BP3" s="200">
        <v>52.729672223868143</v>
      </c>
      <c r="BQ3" s="200">
        <v>52.729672223868143</v>
      </c>
      <c r="BR3" s="200">
        <v>52.729672223868143</v>
      </c>
      <c r="BS3" s="200">
        <v>52.729672223868143</v>
      </c>
      <c r="BT3" s="200">
        <v>23.966934228138001</v>
      </c>
      <c r="BU3" s="200">
        <v>23.966934228138001</v>
      </c>
      <c r="BV3" s="200">
        <v>23.966934228138001</v>
      </c>
      <c r="BW3" s="200">
        <v>23.966934228138001</v>
      </c>
      <c r="BX3" s="200">
        <v>23.966934228138001</v>
      </c>
      <c r="BY3" s="200">
        <v>23.966934228138001</v>
      </c>
      <c r="BZ3" s="200">
        <v>23.966934228138001</v>
      </c>
      <c r="CA3" s="200">
        <v>23.966934228138001</v>
      </c>
      <c r="CB3" s="200">
        <v>33.554513560048051</v>
      </c>
      <c r="CC3" s="200">
        <v>33.554513560048051</v>
      </c>
      <c r="CD3" s="200">
        <v>33.554513560048051</v>
      </c>
      <c r="CE3" s="200">
        <v>33.554513560048051</v>
      </c>
      <c r="CF3" s="194">
        <v>0</v>
      </c>
      <c r="CG3" s="194">
        <v>0</v>
      </c>
      <c r="CH3" s="194">
        <v>0</v>
      </c>
      <c r="CI3" s="194">
        <v>0</v>
      </c>
      <c r="CJ3" s="194">
        <v>0</v>
      </c>
      <c r="CK3" s="194">
        <v>0</v>
      </c>
      <c r="CL3" s="194">
        <v>0</v>
      </c>
      <c r="CM3" s="194">
        <v>0</v>
      </c>
      <c r="CN3" s="200">
        <v>0</v>
      </c>
      <c r="CO3" s="200">
        <v>0</v>
      </c>
      <c r="CP3" s="200">
        <v>0</v>
      </c>
      <c r="CQ3" s="200">
        <v>0</v>
      </c>
      <c r="CR3" s="200">
        <v>0</v>
      </c>
      <c r="CS3" s="200">
        <v>0</v>
      </c>
      <c r="CT3" s="200">
        <v>0</v>
      </c>
      <c r="CU3" s="200">
        <v>0</v>
      </c>
    </row>
    <row r="4" spans="1:99" x14ac:dyDescent="0.3">
      <c r="A4" t="s">
        <v>513</v>
      </c>
      <c r="B4" t="s">
        <v>609</v>
      </c>
      <c r="C4" t="s">
        <v>610</v>
      </c>
      <c r="D4" s="192">
        <v>24.947569999999999</v>
      </c>
      <c r="E4" s="193">
        <v>74</v>
      </c>
      <c r="F4" s="192">
        <v>24.497706999999998</v>
      </c>
      <c r="G4" s="193">
        <v>87</v>
      </c>
      <c r="H4" s="192">
        <v>27.191421999999999</v>
      </c>
      <c r="I4" s="193">
        <v>81</v>
      </c>
      <c r="J4" s="192">
        <v>25.721430999999999</v>
      </c>
      <c r="K4" s="193">
        <v>85</v>
      </c>
      <c r="L4" s="194">
        <v>0.12573999999999999</v>
      </c>
      <c r="M4" s="194">
        <v>0.13153000000000001</v>
      </c>
      <c r="N4" s="194">
        <v>0.12438</v>
      </c>
      <c r="O4" s="194">
        <v>0.12806000000000001</v>
      </c>
      <c r="P4" s="194">
        <v>71.161202185792348</v>
      </c>
      <c r="Q4" s="194">
        <v>69.183743169398895</v>
      </c>
      <c r="R4" s="194">
        <v>71.625683060109296</v>
      </c>
      <c r="S4" s="194">
        <v>70.368852459016395</v>
      </c>
      <c r="T4" s="200">
        <v>6.0827</v>
      </c>
      <c r="U4" s="200">
        <v>5.3765000000000001</v>
      </c>
      <c r="V4" s="200">
        <v>7.2815000000000003</v>
      </c>
      <c r="W4" s="200">
        <v>6.4955999999999996</v>
      </c>
      <c r="X4" s="200">
        <v>15.660067924430843</v>
      </c>
      <c r="Y4" s="200">
        <v>13.836180735804957</v>
      </c>
      <c r="Z4" s="200">
        <v>18.756182285411743</v>
      </c>
      <c r="AA4" s="200">
        <v>16.726455661875796</v>
      </c>
      <c r="AB4" s="194">
        <v>25.551210000000001</v>
      </c>
      <c r="AC4" s="194">
        <v>24.801369999999999</v>
      </c>
      <c r="AD4" s="194">
        <v>24.470079999999999</v>
      </c>
      <c r="AE4" s="194">
        <v>23.626349999999999</v>
      </c>
      <c r="AF4" s="194">
        <v>63.7908919296408</v>
      </c>
      <c r="AG4" s="194">
        <v>61.745367945528351</v>
      </c>
      <c r="AH4" s="194">
        <v>60.841626293047021</v>
      </c>
      <c r="AI4" s="194">
        <v>58.539975339356651</v>
      </c>
      <c r="AJ4" s="200">
        <v>0</v>
      </c>
      <c r="AK4" s="200">
        <v>0</v>
      </c>
      <c r="AL4" s="200">
        <v>0</v>
      </c>
      <c r="AM4" s="200">
        <v>0</v>
      </c>
      <c r="AN4" s="200">
        <v>0</v>
      </c>
      <c r="AO4" s="200">
        <v>0</v>
      </c>
      <c r="AP4" s="200">
        <v>0</v>
      </c>
      <c r="AQ4" s="200">
        <v>0</v>
      </c>
      <c r="AR4" s="194">
        <v>68.300280000000001</v>
      </c>
      <c r="AS4" s="194">
        <v>69.840969999999999</v>
      </c>
      <c r="AT4" s="194">
        <v>62.327770000000001</v>
      </c>
      <c r="AU4" s="194">
        <v>66.752560000000003</v>
      </c>
      <c r="AV4" s="194">
        <v>3.1887100000000004</v>
      </c>
      <c r="AW4" s="194">
        <v>-1.3350700000000018</v>
      </c>
      <c r="AX4" s="194">
        <v>-7.2416400000000039</v>
      </c>
      <c r="AY4" s="194">
        <v>-5.0575800000000015</v>
      </c>
      <c r="AZ4" s="194">
        <v>26.414119811974302</v>
      </c>
      <c r="BA4" s="194">
        <v>24.754199387828322</v>
      </c>
      <c r="BB4" s="194">
        <v>32.848828502506549</v>
      </c>
      <c r="BC4" s="194">
        <v>28.081614271508158</v>
      </c>
      <c r="BD4" s="194">
        <v>0</v>
      </c>
      <c r="BE4" s="194">
        <v>4.2019142099084519</v>
      </c>
      <c r="BF4" s="194">
        <v>22.791876095666439</v>
      </c>
      <c r="BG4" s="194">
        <v>15.917904881203796</v>
      </c>
      <c r="BH4" s="194">
        <v>8.8047066039914341</v>
      </c>
      <c r="BI4" s="194">
        <v>11.052675935881743</v>
      </c>
      <c r="BJ4" s="194">
        <v>26.14419356461314</v>
      </c>
      <c r="BK4" s="194">
        <v>19.972474677971917</v>
      </c>
      <c r="BL4" s="200">
        <v>31.13</v>
      </c>
      <c r="BM4" s="200">
        <v>31.13</v>
      </c>
      <c r="BN4" s="200">
        <v>31.13</v>
      </c>
      <c r="BO4" s="200">
        <v>31.13</v>
      </c>
      <c r="BP4" s="200">
        <v>41.175361577203809</v>
      </c>
      <c r="BQ4" s="200">
        <v>41.175361577203809</v>
      </c>
      <c r="BR4" s="200">
        <v>41.175361577203809</v>
      </c>
      <c r="BS4" s="200">
        <v>41.175361577203809</v>
      </c>
      <c r="BT4" s="200">
        <v>39.657853132170885</v>
      </c>
      <c r="BU4" s="200">
        <v>39.657853132170885</v>
      </c>
      <c r="BV4" s="200">
        <v>39.657853132170885</v>
      </c>
      <c r="BW4" s="200">
        <v>39.657853132170885</v>
      </c>
      <c r="BX4" s="200">
        <v>39.657853132170885</v>
      </c>
      <c r="BY4" s="200">
        <v>39.657853132170885</v>
      </c>
      <c r="BZ4" s="200">
        <v>39.657853132170885</v>
      </c>
      <c r="CA4" s="200">
        <v>39.657853132170885</v>
      </c>
      <c r="CB4" s="200">
        <v>40.163689280515193</v>
      </c>
      <c r="CC4" s="200">
        <v>40.163689280515193</v>
      </c>
      <c r="CD4" s="200">
        <v>40.163689280515193</v>
      </c>
      <c r="CE4" s="200">
        <v>40.163689280515193</v>
      </c>
      <c r="CF4" s="194">
        <v>0</v>
      </c>
      <c r="CG4" s="194">
        <v>0</v>
      </c>
      <c r="CH4" s="194">
        <v>0</v>
      </c>
      <c r="CI4" s="194">
        <v>0</v>
      </c>
      <c r="CJ4" s="194">
        <v>0</v>
      </c>
      <c r="CK4" s="194">
        <v>0</v>
      </c>
      <c r="CL4" s="194">
        <v>0</v>
      </c>
      <c r="CM4" s="194">
        <v>0</v>
      </c>
      <c r="CN4" s="200">
        <v>0</v>
      </c>
      <c r="CO4" s="200">
        <v>0</v>
      </c>
      <c r="CP4" s="200">
        <v>0</v>
      </c>
      <c r="CQ4" s="200">
        <v>0</v>
      </c>
      <c r="CR4" s="200">
        <v>0</v>
      </c>
      <c r="CS4" s="200">
        <v>0</v>
      </c>
      <c r="CT4" s="200">
        <v>0</v>
      </c>
      <c r="CU4" s="200">
        <v>0</v>
      </c>
    </row>
    <row r="5" spans="1:99" x14ac:dyDescent="0.3">
      <c r="A5" t="s">
        <v>508</v>
      </c>
      <c r="B5" t="s">
        <v>609</v>
      </c>
      <c r="C5" t="s">
        <v>610</v>
      </c>
      <c r="D5" s="192">
        <v>23.225286000000001</v>
      </c>
      <c r="E5" s="193">
        <v>87</v>
      </c>
      <c r="F5" s="192">
        <v>21.051458</v>
      </c>
      <c r="G5" s="193">
        <v>104</v>
      </c>
      <c r="H5" s="192">
        <v>24.345302</v>
      </c>
      <c r="I5" s="193">
        <v>88</v>
      </c>
      <c r="J5" s="192">
        <v>24.839327000000001</v>
      </c>
      <c r="K5" s="193">
        <v>87</v>
      </c>
      <c r="L5" s="194">
        <v>0.15215000000000001</v>
      </c>
      <c r="M5" s="194">
        <v>0.15434</v>
      </c>
      <c r="N5" s="194">
        <v>0.14928</v>
      </c>
      <c r="O5" s="194">
        <v>0.13536999999999999</v>
      </c>
      <c r="P5" s="194">
        <v>62.141393442622949</v>
      </c>
      <c r="Q5" s="194">
        <v>61.393442622950822</v>
      </c>
      <c r="R5" s="194">
        <v>63.121584699453557</v>
      </c>
      <c r="S5" s="194">
        <v>67.872267759562845</v>
      </c>
      <c r="T5" s="200">
        <v>3.1722999999999999</v>
      </c>
      <c r="U5" s="200">
        <v>1.0469999999999999</v>
      </c>
      <c r="V5" s="200">
        <v>2.8161</v>
      </c>
      <c r="W5" s="200">
        <v>2.7974000000000001</v>
      </c>
      <c r="X5" s="200">
        <v>8.1434419349423397</v>
      </c>
      <c r="Y5" s="200">
        <v>2.654476426606748</v>
      </c>
      <c r="Z5" s="200">
        <v>7.2234920388951291</v>
      </c>
      <c r="AA5" s="200">
        <v>7.1751959606916413</v>
      </c>
      <c r="AB5" s="194">
        <v>21.000640000000001</v>
      </c>
      <c r="AC5" s="194">
        <v>19.456589999999998</v>
      </c>
      <c r="AD5" s="194">
        <v>19.85314</v>
      </c>
      <c r="AE5" s="194">
        <v>19.970300000000002</v>
      </c>
      <c r="AF5" s="194">
        <v>51.377176901924848</v>
      </c>
      <c r="AG5" s="194">
        <v>47.165089913142154</v>
      </c>
      <c r="AH5" s="194">
        <v>48.246857404740091</v>
      </c>
      <c r="AI5" s="194">
        <v>48.566463707389467</v>
      </c>
      <c r="AJ5" s="200">
        <v>0</v>
      </c>
      <c r="AK5" s="200">
        <v>0</v>
      </c>
      <c r="AL5" s="200">
        <v>0</v>
      </c>
      <c r="AM5" s="200">
        <v>0</v>
      </c>
      <c r="AN5" s="200">
        <v>0</v>
      </c>
      <c r="AO5" s="200">
        <v>0</v>
      </c>
      <c r="AP5" s="200">
        <v>0</v>
      </c>
      <c r="AQ5" s="200">
        <v>0</v>
      </c>
      <c r="AR5" s="194">
        <v>62.93374</v>
      </c>
      <c r="AS5" s="194">
        <v>70.463430000000002</v>
      </c>
      <c r="AT5" s="194">
        <v>60.633369999999999</v>
      </c>
      <c r="AU5" s="194">
        <v>67.428510000000003</v>
      </c>
      <c r="AV5" s="194">
        <v>-2.0195599999999985</v>
      </c>
      <c r="AW5" s="194">
        <v>4.4335000000000093</v>
      </c>
      <c r="AX5" s="194">
        <v>-7.3593500000000063</v>
      </c>
      <c r="AY5" s="194">
        <v>-8.0125400000000013</v>
      </c>
      <c r="AZ5" s="194">
        <v>32.195963890274527</v>
      </c>
      <c r="BA5" s="194">
        <v>24.083568652759027</v>
      </c>
      <c r="BB5" s="194">
        <v>34.674354186890127</v>
      </c>
      <c r="BC5" s="194">
        <v>27.353354069454866</v>
      </c>
      <c r="BD5" s="194">
        <v>6.3562344010146887</v>
      </c>
      <c r="BE5" s="194">
        <v>0</v>
      </c>
      <c r="BF5" s="194">
        <v>23.162349045885037</v>
      </c>
      <c r="BG5" s="194">
        <v>25.218157612304822</v>
      </c>
      <c r="BH5" s="194">
        <v>14.9694775641013</v>
      </c>
      <c r="BI5" s="194">
        <v>8.0278562175863417</v>
      </c>
      <c r="BJ5" s="194">
        <v>26.999684092886731</v>
      </c>
      <c r="BK5" s="194">
        <v>25.92988976468817</v>
      </c>
      <c r="BL5" s="200">
        <v>42.73</v>
      </c>
      <c r="BM5" s="200">
        <v>42.73</v>
      </c>
      <c r="BN5" s="200">
        <v>42.73</v>
      </c>
      <c r="BO5" s="200">
        <v>42.73</v>
      </c>
      <c r="BP5" s="200">
        <v>56.796574106493566</v>
      </c>
      <c r="BQ5" s="200">
        <v>56.796574106493566</v>
      </c>
      <c r="BR5" s="200">
        <v>56.796574106493566</v>
      </c>
      <c r="BS5" s="200">
        <v>56.796574106493566</v>
      </c>
      <c r="BT5" s="200">
        <v>45.357906393119819</v>
      </c>
      <c r="BU5" s="200">
        <v>45.357906393119819</v>
      </c>
      <c r="BV5" s="200">
        <v>45.357906393119819</v>
      </c>
      <c r="BW5" s="200">
        <v>45.357906393119819</v>
      </c>
      <c r="BX5" s="200">
        <v>45.357906393119819</v>
      </c>
      <c r="BY5" s="200">
        <v>45.357906393119819</v>
      </c>
      <c r="BZ5" s="200">
        <v>45.357906393119819</v>
      </c>
      <c r="CA5" s="200">
        <v>45.357906393119819</v>
      </c>
      <c r="CB5" s="200">
        <v>49.170795630911066</v>
      </c>
      <c r="CC5" s="200">
        <v>49.170795630911066</v>
      </c>
      <c r="CD5" s="200">
        <v>49.170795630911066</v>
      </c>
      <c r="CE5" s="200">
        <v>49.170795630911066</v>
      </c>
      <c r="CF5" s="194">
        <v>0</v>
      </c>
      <c r="CG5" s="194">
        <v>0</v>
      </c>
      <c r="CH5" s="194">
        <v>0</v>
      </c>
      <c r="CI5" s="194">
        <v>0</v>
      </c>
      <c r="CJ5" s="194">
        <v>0</v>
      </c>
      <c r="CK5" s="194">
        <v>0</v>
      </c>
      <c r="CL5" s="194">
        <v>0</v>
      </c>
      <c r="CM5" s="194">
        <v>0</v>
      </c>
      <c r="CN5" s="200">
        <v>0</v>
      </c>
      <c r="CO5" s="200">
        <v>0</v>
      </c>
      <c r="CP5" s="200">
        <v>0</v>
      </c>
      <c r="CQ5" s="200">
        <v>0</v>
      </c>
      <c r="CR5" s="200">
        <v>0</v>
      </c>
      <c r="CS5" s="200">
        <v>0</v>
      </c>
      <c r="CT5" s="200">
        <v>0</v>
      </c>
      <c r="CU5" s="200">
        <v>0</v>
      </c>
    </row>
  </sheetData>
  <conditionalFormatting sqref="I1:I5 G1:G5 E1:E5">
    <cfRule type="colorScale" priority="2">
      <colorScale>
        <cfvo type="min"/>
        <cfvo type="percentile" val="50"/>
        <cfvo type="max"/>
        <color rgb="FF63BE7B"/>
        <color rgb="FFFFEB84"/>
        <color rgb="FFF8696B"/>
      </colorScale>
    </cfRule>
  </conditionalFormatting>
  <conditionalFormatting sqref="K1:K5">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A8E17-4D52-4598-899A-AD53A5E82146}">
  <dimension ref="A1:BG12"/>
  <sheetViews>
    <sheetView workbookViewId="0">
      <selection activeCell="A13" sqref="A13"/>
    </sheetView>
  </sheetViews>
  <sheetFormatPr defaultRowHeight="14.4" x14ac:dyDescent="0.3"/>
  <sheetData>
    <row r="1" spans="1:59" ht="186" x14ac:dyDescent="0.3">
      <c r="A1" s="184" t="s">
        <v>581</v>
      </c>
      <c r="B1" s="184" t="s">
        <v>582</v>
      </c>
      <c r="C1" s="184" t="s">
        <v>583</v>
      </c>
      <c r="D1" s="189" t="s">
        <v>605</v>
      </c>
      <c r="E1" s="207" t="s">
        <v>585</v>
      </c>
      <c r="F1" s="189" t="s">
        <v>606</v>
      </c>
      <c r="G1" s="207" t="s">
        <v>585</v>
      </c>
      <c r="H1" s="189" t="s">
        <v>607</v>
      </c>
      <c r="I1" s="207" t="s">
        <v>585</v>
      </c>
      <c r="J1" s="189" t="s">
        <v>608</v>
      </c>
      <c r="K1" s="207" t="s">
        <v>585</v>
      </c>
      <c r="L1" s="187" t="s">
        <v>601</v>
      </c>
      <c r="M1" s="187" t="s">
        <v>602</v>
      </c>
      <c r="N1" s="187" t="s">
        <v>603</v>
      </c>
      <c r="O1" s="187" t="s">
        <v>604</v>
      </c>
      <c r="P1" s="199" t="s">
        <v>589</v>
      </c>
      <c r="Q1" s="199" t="s">
        <v>590</v>
      </c>
      <c r="R1" s="199" t="s">
        <v>591</v>
      </c>
      <c r="S1" s="199" t="s">
        <v>592</v>
      </c>
      <c r="T1" s="187" t="s">
        <v>989</v>
      </c>
      <c r="U1" s="187" t="s">
        <v>990</v>
      </c>
      <c r="V1" s="187" t="s">
        <v>991</v>
      </c>
      <c r="W1" s="187" t="s">
        <v>992</v>
      </c>
      <c r="X1" s="187" t="s">
        <v>993</v>
      </c>
      <c r="Y1" s="187" t="s">
        <v>994</v>
      </c>
      <c r="Z1" s="187" t="s">
        <v>995</v>
      </c>
      <c r="AA1" s="187" t="s">
        <v>996</v>
      </c>
      <c r="AB1" s="199" t="s">
        <v>997</v>
      </c>
      <c r="AC1" s="199" t="s">
        <v>998</v>
      </c>
      <c r="AD1" s="199" t="s">
        <v>999</v>
      </c>
      <c r="AE1" s="199" t="s">
        <v>1000</v>
      </c>
      <c r="AF1" s="199" t="s">
        <v>1001</v>
      </c>
      <c r="AG1" s="199" t="s">
        <v>1002</v>
      </c>
      <c r="AH1" s="199" t="s">
        <v>1003</v>
      </c>
      <c r="AI1" s="199" t="s">
        <v>1004</v>
      </c>
      <c r="AJ1" s="187" t="s">
        <v>1005</v>
      </c>
      <c r="AK1" s="187" t="s">
        <v>1006</v>
      </c>
      <c r="AL1" s="187" t="s">
        <v>1007</v>
      </c>
      <c r="AM1" s="187" t="s">
        <v>1008</v>
      </c>
      <c r="AN1" s="187" t="s">
        <v>1009</v>
      </c>
      <c r="AO1" s="187" t="s">
        <v>1010</v>
      </c>
      <c r="AP1" s="187" t="s">
        <v>1011</v>
      </c>
      <c r="AQ1" s="187" t="s">
        <v>1012</v>
      </c>
      <c r="AR1" s="199" t="s">
        <v>1013</v>
      </c>
      <c r="AS1" s="199" t="s">
        <v>1014</v>
      </c>
      <c r="AT1" s="199" t="s">
        <v>1015</v>
      </c>
      <c r="AU1" s="199" t="s">
        <v>1016</v>
      </c>
      <c r="AV1" s="199" t="s">
        <v>1017</v>
      </c>
      <c r="AW1" s="199" t="s">
        <v>1018</v>
      </c>
      <c r="AX1" s="199" t="s">
        <v>1019</v>
      </c>
      <c r="AY1" s="199" t="s">
        <v>1020</v>
      </c>
      <c r="AZ1" s="187" t="s">
        <v>1021</v>
      </c>
      <c r="BA1" s="187" t="s">
        <v>1022</v>
      </c>
      <c r="BB1" s="187" t="s">
        <v>1023</v>
      </c>
      <c r="BC1" s="187" t="s">
        <v>1024</v>
      </c>
      <c r="BD1" s="187" t="s">
        <v>1025</v>
      </c>
      <c r="BE1" s="187" t="s">
        <v>1026</v>
      </c>
      <c r="BF1" s="187" t="s">
        <v>1027</v>
      </c>
      <c r="BG1" s="187" t="s">
        <v>1028</v>
      </c>
    </row>
    <row r="2" spans="1:59" x14ac:dyDescent="0.3">
      <c r="A2" t="s">
        <v>511</v>
      </c>
      <c r="B2" t="s">
        <v>1029</v>
      </c>
      <c r="C2" t="s">
        <v>610</v>
      </c>
      <c r="D2" s="195">
        <v>70.883090999999993</v>
      </c>
      <c r="E2" s="208">
        <v>1</v>
      </c>
      <c r="F2" s="195">
        <v>74.804147999999998</v>
      </c>
      <c r="G2" s="208">
        <v>1</v>
      </c>
      <c r="H2" s="195">
        <v>74.670308000000006</v>
      </c>
      <c r="I2" s="208">
        <v>1</v>
      </c>
      <c r="J2" s="195">
        <v>74.829966999999996</v>
      </c>
      <c r="K2" s="208">
        <v>1</v>
      </c>
      <c r="L2" s="194">
        <v>80.804023699431269</v>
      </c>
      <c r="M2" s="194">
        <v>80.005084517592223</v>
      </c>
      <c r="N2" s="194">
        <v>79.760409791052226</v>
      </c>
      <c r="O2" s="194">
        <v>79.774802422025161</v>
      </c>
      <c r="P2" s="200">
        <v>60.962157665155409</v>
      </c>
      <c r="Q2" s="200">
        <v>69.603211040712978</v>
      </c>
      <c r="R2" s="200">
        <v>69.580206202047577</v>
      </c>
      <c r="S2" s="200">
        <v>69.885131494809315</v>
      </c>
      <c r="T2" s="194">
        <v>3.4628000000000001</v>
      </c>
      <c r="U2" s="194">
        <v>3.0024999999999999</v>
      </c>
      <c r="V2" s="194">
        <v>2.9807999999999999</v>
      </c>
      <c r="W2" s="194">
        <v>3.0421999999999998</v>
      </c>
      <c r="X2" s="194">
        <v>98.912443960457651</v>
      </c>
      <c r="Y2" s="194">
        <v>100</v>
      </c>
      <c r="Z2" s="194">
        <v>100</v>
      </c>
      <c r="AA2" s="194">
        <v>100</v>
      </c>
      <c r="AB2" s="200">
        <v>0.20074446383525577</v>
      </c>
      <c r="AC2" s="200">
        <v>0.23811097993768129</v>
      </c>
      <c r="AD2" s="200">
        <v>0.21745102091440491</v>
      </c>
      <c r="AE2" s="200">
        <v>0.19024777151908209</v>
      </c>
      <c r="AF2" s="200">
        <v>100</v>
      </c>
      <c r="AG2" s="200">
        <v>100</v>
      </c>
      <c r="AH2" s="200">
        <v>100</v>
      </c>
      <c r="AI2" s="200">
        <v>100</v>
      </c>
      <c r="AJ2" s="194">
        <v>1.9405368714377653</v>
      </c>
      <c r="AK2" s="194">
        <v>1.9406127805705315</v>
      </c>
      <c r="AL2" s="194">
        <v>1.8918684951089739</v>
      </c>
      <c r="AM2" s="194">
        <v>1.8737680985977903</v>
      </c>
      <c r="AN2" s="194">
        <v>100</v>
      </c>
      <c r="AO2" s="194">
        <v>100</v>
      </c>
      <c r="AP2" s="194">
        <v>100</v>
      </c>
      <c r="AQ2" s="194">
        <v>100</v>
      </c>
      <c r="AR2" s="200">
        <v>0.2</v>
      </c>
      <c r="AS2" s="200">
        <v>0.19800000000000001</v>
      </c>
      <c r="AT2" s="200">
        <v>0.215</v>
      </c>
      <c r="AU2" s="200">
        <v>0.214</v>
      </c>
      <c r="AV2" s="200">
        <v>97.31577432354635</v>
      </c>
      <c r="AW2" s="200">
        <v>97.459700633275759</v>
      </c>
      <c r="AX2" s="200">
        <v>96.236327000575713</v>
      </c>
      <c r="AY2" s="200">
        <v>96.308290155440417</v>
      </c>
      <c r="AZ2" s="194">
        <v>0.8004</v>
      </c>
      <c r="BA2" s="194">
        <v>0.6018</v>
      </c>
      <c r="BB2" s="194">
        <v>0.6018</v>
      </c>
      <c r="BC2" s="194">
        <v>0.6018</v>
      </c>
      <c r="BD2" s="194">
        <v>7.7919002131522852</v>
      </c>
      <c r="BE2" s="194">
        <v>2.5657219546854035</v>
      </c>
      <c r="BF2" s="194">
        <v>2.5657219546854035</v>
      </c>
      <c r="BG2" s="194">
        <v>2.5657219546854035</v>
      </c>
    </row>
    <row r="3" spans="1:59" x14ac:dyDescent="0.3">
      <c r="A3" t="s">
        <v>514</v>
      </c>
      <c r="B3" t="s">
        <v>1029</v>
      </c>
      <c r="C3" t="s">
        <v>610</v>
      </c>
      <c r="D3" s="195">
        <v>70.796639999999996</v>
      </c>
      <c r="E3" s="208">
        <v>2</v>
      </c>
      <c r="F3" s="195">
        <v>71.066351999999995</v>
      </c>
      <c r="G3" s="208">
        <v>2</v>
      </c>
      <c r="H3" s="195">
        <v>69.091555</v>
      </c>
      <c r="I3" s="208">
        <v>2</v>
      </c>
      <c r="J3" s="195">
        <v>67.950906000000003</v>
      </c>
      <c r="K3" s="208">
        <v>2</v>
      </c>
      <c r="L3" s="194">
        <v>78.01100017236574</v>
      </c>
      <c r="M3" s="194">
        <v>79.911675435319893</v>
      </c>
      <c r="N3" s="194">
        <v>80.293446886343702</v>
      </c>
      <c r="O3" s="194">
        <v>78.58553630015804</v>
      </c>
      <c r="P3" s="200">
        <v>63.582280568050891</v>
      </c>
      <c r="Q3" s="200">
        <v>62.221028318727853</v>
      </c>
      <c r="R3" s="200">
        <v>57.889663152600477</v>
      </c>
      <c r="S3" s="200">
        <v>57.316275761210044</v>
      </c>
      <c r="T3" s="194">
        <v>3.6398000000000001</v>
      </c>
      <c r="U3" s="194">
        <v>3.3416000000000001</v>
      </c>
      <c r="V3" s="194">
        <v>3.2023999999999999</v>
      </c>
      <c r="W3" s="194">
        <v>2.9535999999999998</v>
      </c>
      <c r="X3" s="194">
        <v>97.660835254352349</v>
      </c>
      <c r="Y3" s="194">
        <v>99.769477718536535</v>
      </c>
      <c r="Z3" s="194">
        <v>100</v>
      </c>
      <c r="AA3" s="194">
        <v>100</v>
      </c>
      <c r="AB3" s="200">
        <v>3.0679478673550875</v>
      </c>
      <c r="AC3" s="200">
        <v>2.8882650578217182</v>
      </c>
      <c r="AD3" s="200">
        <v>2.1302065804082431</v>
      </c>
      <c r="AE3" s="200">
        <v>2.7592068031749557</v>
      </c>
      <c r="AF3" s="200">
        <v>79.062937481900747</v>
      </c>
      <c r="AG3" s="200">
        <v>80.607825275804601</v>
      </c>
      <c r="AH3" s="200">
        <v>87.125506582451393</v>
      </c>
      <c r="AI3" s="200">
        <v>81.717450191087835</v>
      </c>
      <c r="AJ3" s="194">
        <v>71.579222164599756</v>
      </c>
      <c r="AK3" s="194">
        <v>76.200980581240273</v>
      </c>
      <c r="AL3" s="194">
        <v>70.60012685928794</v>
      </c>
      <c r="AM3" s="194">
        <v>70.924040484011073</v>
      </c>
      <c r="AN3" s="194">
        <v>100</v>
      </c>
      <c r="AO3" s="194">
        <v>100</v>
      </c>
      <c r="AP3" s="194">
        <v>100</v>
      </c>
      <c r="AQ3" s="194">
        <v>100</v>
      </c>
      <c r="AR3" s="200">
        <v>0.111</v>
      </c>
      <c r="AS3" s="200">
        <v>0.109</v>
      </c>
      <c r="AT3" s="200">
        <v>0.10199999999999999</v>
      </c>
      <c r="AU3" s="200">
        <v>0.106</v>
      </c>
      <c r="AV3" s="200">
        <v>100</v>
      </c>
      <c r="AW3" s="200">
        <v>100</v>
      </c>
      <c r="AX3" s="200">
        <v>100</v>
      </c>
      <c r="AY3" s="200">
        <v>100</v>
      </c>
      <c r="AZ3" s="194">
        <v>1.0108999999999999</v>
      </c>
      <c r="BA3" s="194">
        <v>1.2332000000000001</v>
      </c>
      <c r="BB3" s="194">
        <v>1.0492999999999999</v>
      </c>
      <c r="BC3" s="194">
        <v>0.93030000000000002</v>
      </c>
      <c r="BD3" s="194">
        <v>13.33122812557564</v>
      </c>
      <c r="BE3" s="194">
        <v>19.181074182258364</v>
      </c>
      <c r="BF3" s="194">
        <v>14.341727849267121</v>
      </c>
      <c r="BG3" s="194">
        <v>11.210231309702376</v>
      </c>
    </row>
    <row r="4" spans="1:59" x14ac:dyDescent="0.3">
      <c r="A4" t="s">
        <v>507</v>
      </c>
      <c r="B4" t="s">
        <v>609</v>
      </c>
      <c r="C4" t="s">
        <v>610</v>
      </c>
      <c r="D4" s="195">
        <v>48.926304000000002</v>
      </c>
      <c r="E4" s="208">
        <v>12</v>
      </c>
      <c r="F4" s="195">
        <v>48.512163999999999</v>
      </c>
      <c r="G4" s="208">
        <v>14</v>
      </c>
      <c r="H4" s="195">
        <v>49.04345</v>
      </c>
      <c r="I4" s="208">
        <v>13</v>
      </c>
      <c r="J4" s="195">
        <v>48.108443000000001</v>
      </c>
      <c r="K4" s="208">
        <v>14</v>
      </c>
      <c r="L4" s="194">
        <v>74.167193243320611</v>
      </c>
      <c r="M4" s="194">
        <v>71.634342592512837</v>
      </c>
      <c r="N4" s="194">
        <v>72.356485290074659</v>
      </c>
      <c r="O4" s="194">
        <v>71.735161372609554</v>
      </c>
      <c r="P4" s="200">
        <v>23.685415540793514</v>
      </c>
      <c r="Q4" s="200">
        <v>25.389985938834513</v>
      </c>
      <c r="R4" s="200">
        <v>25.730415634076351</v>
      </c>
      <c r="S4" s="200">
        <v>24.48172548054179</v>
      </c>
      <c r="T4" s="194">
        <v>3.3102999999999998</v>
      </c>
      <c r="U4" s="194">
        <v>3.1678999999999999</v>
      </c>
      <c r="V4" s="194">
        <v>3.0891000000000002</v>
      </c>
      <c r="W4" s="194">
        <v>3.6185</v>
      </c>
      <c r="X4" s="194">
        <v>99.99080739368398</v>
      </c>
      <c r="Y4" s="194">
        <v>100</v>
      </c>
      <c r="Z4" s="194">
        <v>100</v>
      </c>
      <c r="AA4" s="194">
        <v>97.811452573222653</v>
      </c>
      <c r="AB4" s="200">
        <v>0.5328269098408529</v>
      </c>
      <c r="AC4" s="200">
        <v>0.51838293126675172</v>
      </c>
      <c r="AD4" s="200">
        <v>0.81142735638159746</v>
      </c>
      <c r="AE4" s="200">
        <v>1.54577814595827</v>
      </c>
      <c r="AF4" s="200">
        <v>100</v>
      </c>
      <c r="AG4" s="200">
        <v>100</v>
      </c>
      <c r="AH4" s="200">
        <v>98.464186845431115</v>
      </c>
      <c r="AI4" s="200">
        <v>92.150340939933017</v>
      </c>
      <c r="AJ4" s="194">
        <v>164.78349688252123</v>
      </c>
      <c r="AK4" s="194">
        <v>159.41686619762282</v>
      </c>
      <c r="AL4" s="194">
        <v>158.97086896759976</v>
      </c>
      <c r="AM4" s="194">
        <v>155.84174433997109</v>
      </c>
      <c r="AN4" s="194">
        <v>85.259378742320294</v>
      </c>
      <c r="AO4" s="194">
        <v>86.474821770854348</v>
      </c>
      <c r="AP4" s="194">
        <v>86.575831930823512</v>
      </c>
      <c r="AQ4" s="194">
        <v>87.28452103901347</v>
      </c>
      <c r="AR4" s="200">
        <v>0.36299999999999999</v>
      </c>
      <c r="AS4" s="200">
        <v>0.55600000000000005</v>
      </c>
      <c r="AT4" s="200">
        <v>0.55500000000000005</v>
      </c>
      <c r="AU4" s="200">
        <v>0.44500000000000001</v>
      </c>
      <c r="AV4" s="200">
        <v>85.585780080598738</v>
      </c>
      <c r="AW4" s="200">
        <v>71.696891191709838</v>
      </c>
      <c r="AX4" s="200">
        <v>71.768854346574557</v>
      </c>
      <c r="AY4" s="200">
        <v>79.68480138169258</v>
      </c>
      <c r="AZ4" s="194">
        <v>0.26319999999999999</v>
      </c>
      <c r="BA4" s="194">
        <v>0.33179999999999998</v>
      </c>
      <c r="BB4" s="194">
        <v>0.69330000000000003</v>
      </c>
      <c r="BC4" s="194">
        <v>0.5706</v>
      </c>
      <c r="BD4" s="194">
        <v>0</v>
      </c>
      <c r="BE4" s="194">
        <v>0</v>
      </c>
      <c r="BF4" s="194">
        <v>4.9735533275440131</v>
      </c>
      <c r="BG4" s="194">
        <v>1.7446909291860744</v>
      </c>
    </row>
    <row r="5" spans="1:59" x14ac:dyDescent="0.3">
      <c r="A5" t="s">
        <v>509</v>
      </c>
      <c r="B5" t="s">
        <v>609</v>
      </c>
      <c r="C5" t="s">
        <v>610</v>
      </c>
      <c r="D5" s="195">
        <v>31.710522999999998</v>
      </c>
      <c r="E5" s="208">
        <v>27</v>
      </c>
      <c r="F5" s="195">
        <v>33.571348</v>
      </c>
      <c r="G5" s="208">
        <v>25</v>
      </c>
      <c r="H5" s="195">
        <v>42.055025000000001</v>
      </c>
      <c r="I5" s="208">
        <v>21</v>
      </c>
      <c r="J5" s="195">
        <v>41.618116999999998</v>
      </c>
      <c r="K5" s="208">
        <v>21</v>
      </c>
      <c r="L5" s="194">
        <v>45.616719748253004</v>
      </c>
      <c r="M5" s="194">
        <v>49.041670830059346</v>
      </c>
      <c r="N5" s="194">
        <v>52.177910847477108</v>
      </c>
      <c r="O5" s="194">
        <v>50.589578502550083</v>
      </c>
      <c r="P5" s="200">
        <v>17.80432646009065</v>
      </c>
      <c r="Q5" s="200">
        <v>18.101025602351427</v>
      </c>
      <c r="R5" s="200">
        <v>31.932139588497947</v>
      </c>
      <c r="S5" s="200">
        <v>32.64665593493536</v>
      </c>
      <c r="T5" s="194">
        <v>5.1227</v>
      </c>
      <c r="U5" s="194">
        <v>4.9718</v>
      </c>
      <c r="V5" s="194">
        <v>4.7834000000000003</v>
      </c>
      <c r="W5" s="194">
        <v>4.6520999999999999</v>
      </c>
      <c r="X5" s="194">
        <v>87.17489994201587</v>
      </c>
      <c r="Y5" s="194">
        <v>88.24194939823785</v>
      </c>
      <c r="Z5" s="194">
        <v>89.574170190499089</v>
      </c>
      <c r="AA5" s="194">
        <v>90.502623428417877</v>
      </c>
      <c r="AB5" s="200">
        <v>2.3023327307262473</v>
      </c>
      <c r="AC5" s="200">
        <v>2.350066264768663</v>
      </c>
      <c r="AD5" s="200">
        <v>1.6273284125087213</v>
      </c>
      <c r="AE5" s="200">
        <v>1.4960104213656695</v>
      </c>
      <c r="AF5" s="200">
        <v>85.645589892988895</v>
      </c>
      <c r="AG5" s="200">
        <v>85.235183609307512</v>
      </c>
      <c r="AH5" s="200">
        <v>91.44918309567079</v>
      </c>
      <c r="AI5" s="200">
        <v>92.578236910911812</v>
      </c>
      <c r="AJ5" s="194">
        <v>439.68087927343242</v>
      </c>
      <c r="AK5" s="194">
        <v>457.00113503304425</v>
      </c>
      <c r="AL5" s="194">
        <v>419.52663102288989</v>
      </c>
      <c r="AM5" s="194">
        <v>469.2843562938022</v>
      </c>
      <c r="AN5" s="194">
        <v>23.000183614638757</v>
      </c>
      <c r="AO5" s="194">
        <v>19.077464621754402</v>
      </c>
      <c r="AP5" s="194">
        <v>27.564749721339339</v>
      </c>
      <c r="AQ5" s="194">
        <v>16.295541190477309</v>
      </c>
      <c r="AR5" s="200">
        <v>1.226</v>
      </c>
      <c r="AS5" s="200">
        <v>0.97299999999999998</v>
      </c>
      <c r="AT5" s="200">
        <v>0.96399999999999997</v>
      </c>
      <c r="AU5" s="200">
        <v>0.94199999999999995</v>
      </c>
      <c r="AV5" s="200">
        <v>23.481577432354641</v>
      </c>
      <c r="AW5" s="200">
        <v>41.688255613126081</v>
      </c>
      <c r="AX5" s="200">
        <v>42.335924006908463</v>
      </c>
      <c r="AY5" s="200">
        <v>43.919113413932074</v>
      </c>
      <c r="AZ5" s="194">
        <v>0.83799999999999997</v>
      </c>
      <c r="BA5" s="194">
        <v>0.92100000000000004</v>
      </c>
      <c r="BB5" s="194">
        <v>0.88300000000000001</v>
      </c>
      <c r="BC5" s="194">
        <v>0.87109999999999999</v>
      </c>
      <c r="BD5" s="194">
        <v>8.7813478592668588</v>
      </c>
      <c r="BE5" s="194">
        <v>10.965500907870846</v>
      </c>
      <c r="BF5" s="194">
        <v>9.9655272229678165</v>
      </c>
      <c r="BG5" s="194">
        <v>9.6523775690113407</v>
      </c>
    </row>
    <row r="6" spans="1:59" x14ac:dyDescent="0.3">
      <c r="A6" t="s">
        <v>512</v>
      </c>
      <c r="B6" t="s">
        <v>1029</v>
      </c>
      <c r="C6" t="s">
        <v>610</v>
      </c>
      <c r="D6" s="195">
        <v>34.086443000000003</v>
      </c>
      <c r="E6" s="208">
        <v>24</v>
      </c>
      <c r="F6" s="195">
        <v>40.316930999999997</v>
      </c>
      <c r="G6" s="208">
        <v>22</v>
      </c>
      <c r="H6" s="195">
        <v>41.892135000000003</v>
      </c>
      <c r="I6" s="208">
        <v>22</v>
      </c>
      <c r="J6" s="195">
        <v>39.561731000000002</v>
      </c>
      <c r="K6" s="208">
        <v>23</v>
      </c>
      <c r="L6" s="194">
        <v>47.654758058375272</v>
      </c>
      <c r="M6" s="194">
        <v>47.15896254507728</v>
      </c>
      <c r="N6" s="194">
        <v>49.28356808573875</v>
      </c>
      <c r="O6" s="194">
        <v>47.097486627492096</v>
      </c>
      <c r="P6" s="200">
        <v>20.518128892494826</v>
      </c>
      <c r="Q6" s="200">
        <v>33.47489896617833</v>
      </c>
      <c r="R6" s="200">
        <v>34.500701640862346</v>
      </c>
      <c r="S6" s="200">
        <v>32.025975085484369</v>
      </c>
      <c r="T6" s="194">
        <v>3.2618999999999998</v>
      </c>
      <c r="U6" s="194">
        <v>3.3557999999999999</v>
      </c>
      <c r="V6" s="194">
        <v>3.2814000000000001</v>
      </c>
      <c r="W6" s="194">
        <v>3.7559999999999998</v>
      </c>
      <c r="X6" s="194">
        <v>100</v>
      </c>
      <c r="Y6" s="194">
        <v>99.669066172623005</v>
      </c>
      <c r="Z6" s="194">
        <v>100</v>
      </c>
      <c r="AA6" s="194">
        <v>96.839157674412036</v>
      </c>
      <c r="AB6" s="200">
        <v>6.7008047588181912</v>
      </c>
      <c r="AC6" s="200">
        <v>6.8833090439164435</v>
      </c>
      <c r="AD6" s="200">
        <v>6.7956812832295039</v>
      </c>
      <c r="AE6" s="200">
        <v>7.6898069882862741</v>
      </c>
      <c r="AF6" s="200">
        <v>47.828139433072614</v>
      </c>
      <c r="AG6" s="200">
        <v>46.258992984863958</v>
      </c>
      <c r="AH6" s="200">
        <v>47.012404278041885</v>
      </c>
      <c r="AI6" s="200">
        <v>39.324835881570721</v>
      </c>
      <c r="AJ6" s="194">
        <v>323.24214401098982</v>
      </c>
      <c r="AK6" s="194">
        <v>319.84140992715464</v>
      </c>
      <c r="AL6" s="194">
        <v>321.06087403510207</v>
      </c>
      <c r="AM6" s="194">
        <v>323.27128751244987</v>
      </c>
      <c r="AN6" s="194">
        <v>49.371413038773682</v>
      </c>
      <c r="AO6" s="194">
        <v>50.141616687354698</v>
      </c>
      <c r="AP6" s="194">
        <v>49.865430522220763</v>
      </c>
      <c r="AQ6" s="194">
        <v>49.364812572343908</v>
      </c>
      <c r="AR6" s="200">
        <v>1.222</v>
      </c>
      <c r="AS6" s="200">
        <v>1.3220000000000001</v>
      </c>
      <c r="AT6" s="200">
        <v>1.2909999999999999</v>
      </c>
      <c r="AU6" s="200">
        <v>1.2849999999999999</v>
      </c>
      <c r="AV6" s="200">
        <v>23.769430051813472</v>
      </c>
      <c r="AW6" s="200">
        <v>16.573114565342536</v>
      </c>
      <c r="AX6" s="200">
        <v>18.803972366148543</v>
      </c>
      <c r="AY6" s="200">
        <v>19.235751295336797</v>
      </c>
      <c r="AZ6" s="194">
        <v>1.1618999999999999</v>
      </c>
      <c r="BA6" s="194">
        <v>1.3841000000000001</v>
      </c>
      <c r="BB6" s="194">
        <v>1.6722999999999999</v>
      </c>
      <c r="BC6" s="194">
        <v>1.6718</v>
      </c>
      <c r="BD6" s="194">
        <v>17.304807768216623</v>
      </c>
      <c r="BE6" s="194">
        <v>23.152022315202231</v>
      </c>
      <c r="BF6" s="194">
        <v>30.736033262282564</v>
      </c>
      <c r="BG6" s="194">
        <v>30.722875713796999</v>
      </c>
    </row>
    <row r="7" spans="1:59" x14ac:dyDescent="0.3">
      <c r="A7" t="s">
        <v>515</v>
      </c>
      <c r="B7" t="s">
        <v>1030</v>
      </c>
      <c r="C7" t="s">
        <v>610</v>
      </c>
      <c r="D7" s="195">
        <v>29.083898000000001</v>
      </c>
      <c r="E7" s="208">
        <v>29</v>
      </c>
      <c r="F7" s="195">
        <v>28.364356999999998</v>
      </c>
      <c r="G7" s="208">
        <v>30</v>
      </c>
      <c r="H7" s="195">
        <v>29.785627999999999</v>
      </c>
      <c r="I7" s="208">
        <v>29</v>
      </c>
      <c r="J7" s="195">
        <v>35.803733000000001</v>
      </c>
      <c r="K7" s="208">
        <v>26</v>
      </c>
      <c r="L7" s="194">
        <v>37.107254764547257</v>
      </c>
      <c r="M7" s="194">
        <v>35.916361830384552</v>
      </c>
      <c r="N7" s="194">
        <v>38.665367180145175</v>
      </c>
      <c r="O7" s="194">
        <v>37.431708830488972</v>
      </c>
      <c r="P7" s="200">
        <v>21.06054137126646</v>
      </c>
      <c r="Q7" s="200">
        <v>20.812353062257962</v>
      </c>
      <c r="R7" s="200">
        <v>20.905888271512872</v>
      </c>
      <c r="S7" s="200">
        <v>34.175756996911417</v>
      </c>
      <c r="T7" s="194">
        <v>3.4020000000000001</v>
      </c>
      <c r="U7" s="194">
        <v>3.0125999999999999</v>
      </c>
      <c r="V7" s="194">
        <v>2.8969</v>
      </c>
      <c r="W7" s="194">
        <v>3.3334000000000001</v>
      </c>
      <c r="X7" s="194">
        <v>99.342375086622638</v>
      </c>
      <c r="Y7" s="194">
        <v>100</v>
      </c>
      <c r="Z7" s="194">
        <v>100</v>
      </c>
      <c r="AA7" s="194">
        <v>99.82746185068379</v>
      </c>
      <c r="AB7" s="200">
        <v>39.713732140013448</v>
      </c>
      <c r="AC7" s="200">
        <v>35.539914023731221</v>
      </c>
      <c r="AD7" s="200">
        <v>34.904455919168313</v>
      </c>
      <c r="AE7" s="200">
        <v>33.134021963200958</v>
      </c>
      <c r="AF7" s="200">
        <v>0</v>
      </c>
      <c r="AG7" s="200">
        <v>0</v>
      </c>
      <c r="AH7" s="200">
        <v>0</v>
      </c>
      <c r="AI7" s="200">
        <v>0</v>
      </c>
      <c r="AJ7" s="194">
        <v>518.39786482178602</v>
      </c>
      <c r="AK7" s="194">
        <v>516.82512348727391</v>
      </c>
      <c r="AL7" s="194">
        <v>518.31500838264037</v>
      </c>
      <c r="AM7" s="194">
        <v>580.40607079054735</v>
      </c>
      <c r="AN7" s="194">
        <v>5.172235889226485</v>
      </c>
      <c r="AO7" s="194">
        <v>5.5284328409003223</v>
      </c>
      <c r="AP7" s="194">
        <v>5.1910013469674254</v>
      </c>
      <c r="AQ7" s="194">
        <v>0</v>
      </c>
      <c r="AR7" s="200">
        <v>0.81699999999999995</v>
      </c>
      <c r="AS7" s="200">
        <v>0.91800000000000004</v>
      </c>
      <c r="AT7" s="200">
        <v>0.75800000000000001</v>
      </c>
      <c r="AU7" s="200">
        <v>0.76900000000000002</v>
      </c>
      <c r="AV7" s="200">
        <v>52.914507772020727</v>
      </c>
      <c r="AW7" s="200">
        <v>45.646229130685079</v>
      </c>
      <c r="AX7" s="200">
        <v>57.160333909038577</v>
      </c>
      <c r="AY7" s="200">
        <v>56.368739205526765</v>
      </c>
      <c r="AZ7" s="194">
        <v>1.5724</v>
      </c>
      <c r="BA7" s="194">
        <v>1.5838000000000001</v>
      </c>
      <c r="BB7" s="194">
        <v>1.6814</v>
      </c>
      <c r="BC7" s="194">
        <v>1.6809000000000001</v>
      </c>
      <c r="BD7" s="194">
        <v>28.107155074866448</v>
      </c>
      <c r="BE7" s="194">
        <v>28.407147180337361</v>
      </c>
      <c r="BF7" s="194">
        <v>30.975500644719872</v>
      </c>
      <c r="BG7" s="194">
        <v>30.962343096234306</v>
      </c>
    </row>
    <row r="12" spans="1:59" x14ac:dyDescent="0.3">
      <c r="A12" t="s">
        <v>1031</v>
      </c>
    </row>
  </sheetData>
  <conditionalFormatting sqref="K1:K7 I1:I7 G1:G7 E1:E7">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0B122-46D3-4984-82FC-3183D88043AF}">
  <dimension ref="A1:AE5"/>
  <sheetViews>
    <sheetView workbookViewId="0">
      <selection activeCell="E21" sqref="E21"/>
    </sheetView>
  </sheetViews>
  <sheetFormatPr defaultRowHeight="14.4" x14ac:dyDescent="0.3"/>
  <sheetData>
    <row r="1" spans="1:31" ht="107.4" x14ac:dyDescent="0.3">
      <c r="A1" s="184" t="s">
        <v>581</v>
      </c>
      <c r="B1" s="184" t="s">
        <v>582</v>
      </c>
      <c r="C1" s="184" t="s">
        <v>583</v>
      </c>
      <c r="D1" s="201" t="s">
        <v>593</v>
      </c>
      <c r="E1" s="202" t="s">
        <v>585</v>
      </c>
      <c r="F1" s="201" t="s">
        <v>594</v>
      </c>
      <c r="G1" s="202" t="s">
        <v>585</v>
      </c>
      <c r="H1" s="201" t="s">
        <v>595</v>
      </c>
      <c r="I1" s="202" t="s">
        <v>585</v>
      </c>
      <c r="J1" s="201" t="s">
        <v>596</v>
      </c>
      <c r="K1" s="202" t="s">
        <v>585</v>
      </c>
      <c r="L1" s="187" t="s">
        <v>699</v>
      </c>
      <c r="M1" s="187" t="s">
        <v>700</v>
      </c>
      <c r="N1" s="187" t="s">
        <v>701</v>
      </c>
      <c r="O1" s="187" t="s">
        <v>702</v>
      </c>
      <c r="P1" s="199" t="s">
        <v>703</v>
      </c>
      <c r="Q1" s="199" t="s">
        <v>704</v>
      </c>
      <c r="R1" s="199" t="s">
        <v>705</v>
      </c>
      <c r="S1" s="199" t="s">
        <v>706</v>
      </c>
      <c r="T1" s="187" t="s">
        <v>707</v>
      </c>
      <c r="U1" s="187" t="s">
        <v>708</v>
      </c>
      <c r="V1" s="187" t="s">
        <v>709</v>
      </c>
      <c r="W1" s="187" t="s">
        <v>710</v>
      </c>
      <c r="X1" s="199" t="s">
        <v>711</v>
      </c>
      <c r="Y1" s="199" t="s">
        <v>712</v>
      </c>
      <c r="Z1" s="199" t="s">
        <v>713</v>
      </c>
      <c r="AA1" s="199" t="s">
        <v>714</v>
      </c>
      <c r="AB1" s="187" t="s">
        <v>715</v>
      </c>
      <c r="AC1" s="187" t="s">
        <v>716</v>
      </c>
      <c r="AD1" s="187" t="s">
        <v>717</v>
      </c>
      <c r="AE1" s="187" t="s">
        <v>718</v>
      </c>
    </row>
    <row r="2" spans="1:31" x14ac:dyDescent="0.3">
      <c r="A2" t="s">
        <v>513</v>
      </c>
      <c r="B2" t="s">
        <v>609</v>
      </c>
      <c r="C2" t="s">
        <v>610</v>
      </c>
      <c r="D2" s="203">
        <v>39.321129999999997</v>
      </c>
      <c r="E2" s="204">
        <v>57</v>
      </c>
      <c r="F2" s="203">
        <v>41.859876999999997</v>
      </c>
      <c r="G2" s="204">
        <v>55</v>
      </c>
      <c r="H2" s="203">
        <v>41.845632999999999</v>
      </c>
      <c r="I2" s="204">
        <v>55</v>
      </c>
      <c r="J2" s="203">
        <v>42.071784999999998</v>
      </c>
      <c r="K2" s="204">
        <v>55</v>
      </c>
      <c r="L2" s="194">
        <v>23.378577</v>
      </c>
      <c r="M2" s="194">
        <v>23.546802</v>
      </c>
      <c r="N2" s="194">
        <v>22.800802000000001</v>
      </c>
      <c r="O2" s="194">
        <v>26.436802</v>
      </c>
      <c r="P2" s="200">
        <v>18.231770999999998</v>
      </c>
      <c r="Q2" s="200">
        <v>18.961790000000001</v>
      </c>
      <c r="R2" s="200">
        <v>20.352509999999999</v>
      </c>
      <c r="S2" s="200">
        <v>20.170902999999999</v>
      </c>
      <c r="T2" s="194">
        <v>33.710703000000002</v>
      </c>
      <c r="U2" s="194">
        <v>44.289785999999999</v>
      </c>
      <c r="V2" s="194">
        <v>44.256970000000003</v>
      </c>
      <c r="W2" s="194">
        <v>43.498911</v>
      </c>
      <c r="X2" s="200">
        <v>64.050760999999994</v>
      </c>
      <c r="Y2" s="200">
        <v>65.428843000000001</v>
      </c>
      <c r="Z2" s="200">
        <v>64.766632000000001</v>
      </c>
      <c r="AA2" s="200">
        <v>64.056005999999996</v>
      </c>
      <c r="AB2" s="194">
        <v>57.233837999999999</v>
      </c>
      <c r="AC2" s="194">
        <v>57.072167</v>
      </c>
      <c r="AD2" s="194">
        <v>57.051254</v>
      </c>
      <c r="AE2" s="194">
        <v>56.196300000000001</v>
      </c>
    </row>
    <row r="3" spans="1:31" x14ac:dyDescent="0.3">
      <c r="A3" t="s">
        <v>506</v>
      </c>
      <c r="B3" t="s">
        <v>609</v>
      </c>
      <c r="C3" t="s">
        <v>610</v>
      </c>
      <c r="D3" s="203">
        <v>31.340834999999998</v>
      </c>
      <c r="E3" s="204">
        <v>91</v>
      </c>
      <c r="F3" s="203">
        <v>34.042285</v>
      </c>
      <c r="G3" s="204">
        <v>83</v>
      </c>
      <c r="H3" s="203">
        <v>36.426881000000002</v>
      </c>
      <c r="I3" s="204">
        <v>77</v>
      </c>
      <c r="J3" s="203">
        <v>40.148972999999998</v>
      </c>
      <c r="K3" s="204">
        <v>62</v>
      </c>
      <c r="L3" s="194">
        <v>28.701339000000001</v>
      </c>
      <c r="M3" s="194">
        <v>30.701339000000001</v>
      </c>
      <c r="N3" s="194">
        <v>32.191338999999999</v>
      </c>
      <c r="O3" s="194">
        <v>32.191338999999999</v>
      </c>
      <c r="P3" s="200">
        <v>8.7099843000000003</v>
      </c>
      <c r="Q3" s="200">
        <v>10.432471</v>
      </c>
      <c r="R3" s="200">
        <v>11.462116999999999</v>
      </c>
      <c r="S3" s="200">
        <v>13.252712000000001</v>
      </c>
      <c r="T3" s="194">
        <v>14.337013000000001</v>
      </c>
      <c r="U3" s="194">
        <v>15.063266</v>
      </c>
      <c r="V3" s="194">
        <v>24.646056999999999</v>
      </c>
      <c r="W3" s="194">
        <v>36.865774999999999</v>
      </c>
      <c r="X3" s="200">
        <v>52.248703999999996</v>
      </c>
      <c r="Y3" s="200">
        <v>60.168087999999997</v>
      </c>
      <c r="Z3" s="200">
        <v>60.889094999999998</v>
      </c>
      <c r="AA3" s="200">
        <v>64.395345000000006</v>
      </c>
      <c r="AB3" s="194">
        <v>52.707132999999999</v>
      </c>
      <c r="AC3" s="194">
        <v>53.846260999999998</v>
      </c>
      <c r="AD3" s="194">
        <v>52.945798000000003</v>
      </c>
      <c r="AE3" s="194">
        <v>54.03969</v>
      </c>
    </row>
    <row r="4" spans="1:31" x14ac:dyDescent="0.3">
      <c r="A4" t="s">
        <v>510</v>
      </c>
      <c r="B4" t="s">
        <v>609</v>
      </c>
      <c r="C4" t="s">
        <v>610</v>
      </c>
      <c r="D4" s="203">
        <v>36.416392999999999</v>
      </c>
      <c r="E4" s="204">
        <v>66</v>
      </c>
      <c r="F4" s="203">
        <v>37.008991999999999</v>
      </c>
      <c r="G4" s="204">
        <v>68</v>
      </c>
      <c r="H4" s="203">
        <v>37.718670000000003</v>
      </c>
      <c r="I4" s="204">
        <v>70</v>
      </c>
      <c r="J4" s="203">
        <v>36.489964000000001</v>
      </c>
      <c r="K4" s="204">
        <v>76</v>
      </c>
      <c r="L4" s="194">
        <v>29.418367</v>
      </c>
      <c r="M4" s="194">
        <v>30.090869000000001</v>
      </c>
      <c r="N4" s="194">
        <v>30.918869000000001</v>
      </c>
      <c r="O4" s="194">
        <v>32.18177</v>
      </c>
      <c r="P4" s="200">
        <v>16.745957000000001</v>
      </c>
      <c r="Q4" s="200">
        <v>16.704405999999999</v>
      </c>
      <c r="R4" s="200">
        <v>17.760386</v>
      </c>
      <c r="S4" s="200">
        <v>16.165261000000001</v>
      </c>
      <c r="T4" s="194">
        <v>15.218051000000001</v>
      </c>
      <c r="U4" s="194">
        <v>15.988398</v>
      </c>
      <c r="V4" s="194">
        <v>18.743489</v>
      </c>
      <c r="W4" s="194">
        <v>16.107627000000001</v>
      </c>
      <c r="X4" s="200">
        <v>60.773187</v>
      </c>
      <c r="Y4" s="200">
        <v>61.826040999999996</v>
      </c>
      <c r="Z4" s="200">
        <v>60.330848000000003</v>
      </c>
      <c r="AA4" s="200">
        <v>57.260483999999998</v>
      </c>
      <c r="AB4" s="194">
        <v>59.926405000000003</v>
      </c>
      <c r="AC4" s="194">
        <v>60.435245999999999</v>
      </c>
      <c r="AD4" s="194">
        <v>60.839756999999999</v>
      </c>
      <c r="AE4" s="194">
        <v>60.734676999999998</v>
      </c>
    </row>
    <row r="5" spans="1:31" x14ac:dyDescent="0.3">
      <c r="A5" t="s">
        <v>508</v>
      </c>
      <c r="B5" t="s">
        <v>609</v>
      </c>
      <c r="C5" t="s">
        <v>610</v>
      </c>
      <c r="D5" s="203">
        <v>32.168945000000001</v>
      </c>
      <c r="E5" s="204">
        <v>85</v>
      </c>
      <c r="F5" s="203">
        <v>33.506731000000002</v>
      </c>
      <c r="G5" s="204">
        <v>85</v>
      </c>
      <c r="H5" s="203">
        <v>34.885314000000001</v>
      </c>
      <c r="I5" s="204">
        <v>81</v>
      </c>
      <c r="J5" s="203">
        <v>32.950836000000002</v>
      </c>
      <c r="K5" s="204">
        <v>87</v>
      </c>
      <c r="L5" s="194">
        <v>30.746221999999999</v>
      </c>
      <c r="M5" s="194">
        <v>31.046222</v>
      </c>
      <c r="N5" s="194">
        <v>34.074221999999999</v>
      </c>
      <c r="O5" s="194">
        <v>34.074221999999999</v>
      </c>
      <c r="P5" s="200">
        <v>10.58201</v>
      </c>
      <c r="Q5" s="200">
        <v>10.78764</v>
      </c>
      <c r="R5" s="200">
        <v>11.63101</v>
      </c>
      <c r="S5" s="200">
        <v>8.4505490000000005</v>
      </c>
      <c r="T5" s="194">
        <v>13.242424</v>
      </c>
      <c r="U5" s="194">
        <v>16.273178999999999</v>
      </c>
      <c r="V5" s="194">
        <v>20.187806999999999</v>
      </c>
      <c r="W5" s="194">
        <v>15.162696</v>
      </c>
      <c r="X5" s="200">
        <v>53.791781</v>
      </c>
      <c r="Y5" s="200">
        <v>56.154057999999999</v>
      </c>
      <c r="Z5" s="200">
        <v>55.249702999999997</v>
      </c>
      <c r="AA5" s="200">
        <v>53.978527999999997</v>
      </c>
      <c r="AB5" s="194">
        <v>52.482286000000002</v>
      </c>
      <c r="AC5" s="194">
        <v>53.272556000000002</v>
      </c>
      <c r="AD5" s="194">
        <v>53.283828999999997</v>
      </c>
      <c r="AE5" s="194">
        <v>53.088186</v>
      </c>
    </row>
  </sheetData>
  <conditionalFormatting sqref="E1:E5">
    <cfRule type="colorScale" priority="1">
      <colorScale>
        <cfvo type="min"/>
        <cfvo type="percentile" val="50"/>
        <cfvo type="max"/>
        <color rgb="FF63BE7B"/>
        <color rgb="FFFFEB84"/>
        <color rgb="FFF8696B"/>
      </colorScale>
    </cfRule>
  </conditionalFormatting>
  <conditionalFormatting sqref="K1:K5 I1:I5 G1:G5">
    <cfRule type="colorScale" priority="2">
      <colorScale>
        <cfvo type="min"/>
        <cfvo type="percentile" val="50"/>
        <cfvo type="max"/>
        <color rgb="FF63BE7B"/>
        <color rgb="FFFFEB84"/>
        <color rgb="FFF8696B"/>
      </colorScale>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19737-AC04-4D39-8544-0D3E6FF8B5FC}">
  <dimension ref="A1:AY5"/>
  <sheetViews>
    <sheetView workbookViewId="0">
      <selection sqref="A1:AY5"/>
    </sheetView>
  </sheetViews>
  <sheetFormatPr defaultRowHeight="14.4" x14ac:dyDescent="0.3"/>
  <sheetData>
    <row r="1" spans="1:51" ht="175.2" x14ac:dyDescent="0.3">
      <c r="A1" s="205" t="s">
        <v>581</v>
      </c>
      <c r="B1" s="205" t="s">
        <v>582</v>
      </c>
      <c r="C1" s="205" t="s">
        <v>583</v>
      </c>
      <c r="D1" s="201" t="s">
        <v>699</v>
      </c>
      <c r="E1" s="202" t="s">
        <v>585</v>
      </c>
      <c r="F1" s="201" t="s">
        <v>700</v>
      </c>
      <c r="G1" s="202" t="s">
        <v>585</v>
      </c>
      <c r="H1" s="201" t="s">
        <v>701</v>
      </c>
      <c r="I1" s="202" t="s">
        <v>585</v>
      </c>
      <c r="J1" s="201" t="s">
        <v>702</v>
      </c>
      <c r="K1" s="202" t="s">
        <v>585</v>
      </c>
      <c r="L1" s="187" t="s">
        <v>719</v>
      </c>
      <c r="M1" s="187" t="s">
        <v>720</v>
      </c>
      <c r="N1" s="187" t="s">
        <v>721</v>
      </c>
      <c r="O1" s="187" t="s">
        <v>722</v>
      </c>
      <c r="P1" s="187" t="s">
        <v>723</v>
      </c>
      <c r="Q1" s="187" t="s">
        <v>724</v>
      </c>
      <c r="R1" s="187" t="s">
        <v>725</v>
      </c>
      <c r="S1" s="187" t="s">
        <v>726</v>
      </c>
      <c r="T1" s="199" t="s">
        <v>727</v>
      </c>
      <c r="U1" s="199" t="s">
        <v>728</v>
      </c>
      <c r="V1" s="199" t="s">
        <v>729</v>
      </c>
      <c r="W1" s="199" t="s">
        <v>730</v>
      </c>
      <c r="X1" s="199" t="s">
        <v>731</v>
      </c>
      <c r="Y1" s="199" t="s">
        <v>732</v>
      </c>
      <c r="Z1" s="199" t="s">
        <v>733</v>
      </c>
      <c r="AA1" s="199" t="s">
        <v>734</v>
      </c>
      <c r="AB1" s="187" t="s">
        <v>735</v>
      </c>
      <c r="AC1" s="187" t="s">
        <v>736</v>
      </c>
      <c r="AD1" s="187" t="s">
        <v>737</v>
      </c>
      <c r="AE1" s="187" t="s">
        <v>738</v>
      </c>
      <c r="AF1" s="187" t="s">
        <v>739</v>
      </c>
      <c r="AG1" s="187" t="s">
        <v>740</v>
      </c>
      <c r="AH1" s="187" t="s">
        <v>741</v>
      </c>
      <c r="AI1" s="187" t="s">
        <v>742</v>
      </c>
      <c r="AJ1" s="199" t="s">
        <v>743</v>
      </c>
      <c r="AK1" s="199" t="s">
        <v>744</v>
      </c>
      <c r="AL1" s="199" t="s">
        <v>745</v>
      </c>
      <c r="AM1" s="199" t="s">
        <v>746</v>
      </c>
      <c r="AN1" s="199" t="s">
        <v>747</v>
      </c>
      <c r="AO1" s="199" t="s">
        <v>748</v>
      </c>
      <c r="AP1" s="199" t="s">
        <v>749</v>
      </c>
      <c r="AQ1" s="199" t="s">
        <v>750</v>
      </c>
      <c r="AR1" s="187" t="s">
        <v>751</v>
      </c>
      <c r="AS1" s="187" t="s">
        <v>752</v>
      </c>
      <c r="AT1" s="187" t="s">
        <v>753</v>
      </c>
      <c r="AU1" s="187" t="s">
        <v>754</v>
      </c>
      <c r="AV1" s="187" t="s">
        <v>755</v>
      </c>
      <c r="AW1" s="187" t="s">
        <v>756</v>
      </c>
      <c r="AX1" s="187" t="s">
        <v>757</v>
      </c>
      <c r="AY1" s="187" t="s">
        <v>758</v>
      </c>
    </row>
    <row r="2" spans="1:51" x14ac:dyDescent="0.3">
      <c r="A2" s="144" t="s">
        <v>508</v>
      </c>
      <c r="B2" s="144" t="s">
        <v>609</v>
      </c>
      <c r="C2" s="144" t="s">
        <v>610</v>
      </c>
      <c r="D2" s="203">
        <v>30.746221999999999</v>
      </c>
      <c r="E2" s="204">
        <v>76</v>
      </c>
      <c r="F2" s="203">
        <v>31.046222</v>
      </c>
      <c r="G2" s="204">
        <v>81</v>
      </c>
      <c r="H2" s="203">
        <v>34.074221999999999</v>
      </c>
      <c r="I2" s="204">
        <v>78</v>
      </c>
      <c r="J2" s="203">
        <v>34.074221999999999</v>
      </c>
      <c r="K2" s="204">
        <v>80</v>
      </c>
      <c r="L2" s="194">
        <v>49</v>
      </c>
      <c r="M2" s="194">
        <v>50.5</v>
      </c>
      <c r="N2" s="194">
        <v>51</v>
      </c>
      <c r="O2" s="194">
        <v>51</v>
      </c>
      <c r="P2" s="194">
        <v>49</v>
      </c>
      <c r="Q2" s="194">
        <v>50.5</v>
      </c>
      <c r="R2" s="194">
        <v>51</v>
      </c>
      <c r="S2" s="194">
        <v>51</v>
      </c>
      <c r="T2" s="200">
        <v>2</v>
      </c>
      <c r="U2" s="200">
        <v>2</v>
      </c>
      <c r="V2" s="200">
        <v>3</v>
      </c>
      <c r="W2" s="200">
        <v>3</v>
      </c>
      <c r="X2" s="200">
        <v>2</v>
      </c>
      <c r="Y2" s="200">
        <v>2</v>
      </c>
      <c r="Z2" s="200">
        <v>3</v>
      </c>
      <c r="AA2" s="200">
        <v>3</v>
      </c>
      <c r="AB2" s="194">
        <v>54.791800000000002</v>
      </c>
      <c r="AC2" s="194">
        <v>54.791800000000002</v>
      </c>
      <c r="AD2" s="194">
        <v>54.791800000000002</v>
      </c>
      <c r="AE2" s="194">
        <v>54.791800000000002</v>
      </c>
      <c r="AF2" s="194">
        <v>52.731109770822215</v>
      </c>
      <c r="AG2" s="194">
        <v>52.731109770822215</v>
      </c>
      <c r="AH2" s="194">
        <v>52.731109770822215</v>
      </c>
      <c r="AI2" s="194">
        <v>52.731109770822215</v>
      </c>
      <c r="AJ2" s="200">
        <v>0.5</v>
      </c>
      <c r="AK2" s="200">
        <v>0.5</v>
      </c>
      <c r="AL2" s="200">
        <v>0.63639999999999997</v>
      </c>
      <c r="AM2" s="200">
        <v>0.63639999999999997</v>
      </c>
      <c r="AN2" s="200">
        <v>50</v>
      </c>
      <c r="AO2" s="200">
        <v>50</v>
      </c>
      <c r="AP2" s="200">
        <v>63.639999999999993</v>
      </c>
      <c r="AQ2" s="200">
        <v>63.639999999999993</v>
      </c>
      <c r="AR2" s="194">
        <v>0</v>
      </c>
      <c r="AS2" s="194">
        <v>0</v>
      </c>
      <c r="AT2" s="194">
        <v>0</v>
      </c>
      <c r="AU2" s="194">
        <v>0</v>
      </c>
      <c r="AV2" s="194">
        <v>0</v>
      </c>
      <c r="AW2" s="194">
        <v>0</v>
      </c>
      <c r="AX2" s="194">
        <v>0</v>
      </c>
      <c r="AY2" s="194">
        <v>0</v>
      </c>
    </row>
    <row r="3" spans="1:51" x14ac:dyDescent="0.3">
      <c r="A3" s="144" t="s">
        <v>506</v>
      </c>
      <c r="B3" s="144" t="s">
        <v>609</v>
      </c>
      <c r="C3" s="144" t="s">
        <v>610</v>
      </c>
      <c r="D3" s="203">
        <v>28.701339000000001</v>
      </c>
      <c r="E3" s="204">
        <v>86</v>
      </c>
      <c r="F3" s="203">
        <v>30.701339000000001</v>
      </c>
      <c r="G3" s="204">
        <v>83</v>
      </c>
      <c r="H3" s="203">
        <v>32.191338999999999</v>
      </c>
      <c r="I3" s="204">
        <v>85</v>
      </c>
      <c r="J3" s="203">
        <v>32.191338999999999</v>
      </c>
      <c r="K3" s="204">
        <v>87</v>
      </c>
      <c r="L3" s="194">
        <v>50</v>
      </c>
      <c r="M3" s="194">
        <v>50</v>
      </c>
      <c r="N3" s="194">
        <v>50</v>
      </c>
      <c r="O3" s="194">
        <v>50</v>
      </c>
      <c r="P3" s="194">
        <v>50</v>
      </c>
      <c r="Q3" s="194">
        <v>50</v>
      </c>
      <c r="R3" s="194">
        <v>50</v>
      </c>
      <c r="S3" s="194">
        <v>50</v>
      </c>
      <c r="T3" s="200">
        <v>1</v>
      </c>
      <c r="U3" s="200">
        <v>1</v>
      </c>
      <c r="V3" s="200">
        <v>3</v>
      </c>
      <c r="W3" s="200">
        <v>3</v>
      </c>
      <c r="X3" s="200">
        <v>1</v>
      </c>
      <c r="Y3" s="200">
        <v>1</v>
      </c>
      <c r="Z3" s="200">
        <v>3</v>
      </c>
      <c r="AA3" s="200">
        <v>3</v>
      </c>
      <c r="AB3" s="194">
        <v>63.203800000000001</v>
      </c>
      <c r="AC3" s="194">
        <v>63.203800000000001</v>
      </c>
      <c r="AD3" s="194">
        <v>63.203800000000001</v>
      </c>
      <c r="AE3" s="194">
        <v>63.203800000000001</v>
      </c>
      <c r="AF3" s="194">
        <v>62.506696602367661</v>
      </c>
      <c r="AG3" s="194">
        <v>62.506696602367661</v>
      </c>
      <c r="AH3" s="194">
        <v>62.506696602367661</v>
      </c>
      <c r="AI3" s="194">
        <v>62.506696602367661</v>
      </c>
      <c r="AJ3" s="200">
        <v>0.3</v>
      </c>
      <c r="AK3" s="200">
        <v>0.4</v>
      </c>
      <c r="AL3" s="200">
        <v>0.45450000000000002</v>
      </c>
      <c r="AM3" s="200">
        <v>0.45450000000000002</v>
      </c>
      <c r="AN3" s="200">
        <v>30</v>
      </c>
      <c r="AO3" s="200">
        <v>40</v>
      </c>
      <c r="AP3" s="200">
        <v>45.45</v>
      </c>
      <c r="AQ3" s="200">
        <v>45.45</v>
      </c>
      <c r="AR3" s="194">
        <v>0</v>
      </c>
      <c r="AS3" s="194">
        <v>0</v>
      </c>
      <c r="AT3" s="194">
        <v>0</v>
      </c>
      <c r="AU3" s="194">
        <v>0</v>
      </c>
      <c r="AV3" s="194">
        <v>0</v>
      </c>
      <c r="AW3" s="194">
        <v>0</v>
      </c>
      <c r="AX3" s="194">
        <v>0</v>
      </c>
      <c r="AY3" s="194">
        <v>0</v>
      </c>
    </row>
    <row r="4" spans="1:51" x14ac:dyDescent="0.3">
      <c r="A4" s="144" t="s">
        <v>510</v>
      </c>
      <c r="B4" s="144" t="s">
        <v>609</v>
      </c>
      <c r="C4" s="144" t="s">
        <v>610</v>
      </c>
      <c r="D4" s="203">
        <v>29.418367</v>
      </c>
      <c r="E4" s="204">
        <v>81</v>
      </c>
      <c r="F4" s="203">
        <v>30.090869000000001</v>
      </c>
      <c r="G4" s="204">
        <v>84</v>
      </c>
      <c r="H4" s="203">
        <v>30.918869000000001</v>
      </c>
      <c r="I4" s="204">
        <v>90</v>
      </c>
      <c r="J4" s="203">
        <v>32.18177</v>
      </c>
      <c r="K4" s="204">
        <v>88</v>
      </c>
      <c r="L4" s="194">
        <v>45.5</v>
      </c>
      <c r="M4" s="194">
        <v>48</v>
      </c>
      <c r="N4" s="194">
        <v>48.5</v>
      </c>
      <c r="O4" s="194">
        <v>48.5</v>
      </c>
      <c r="P4" s="194">
        <v>45.5</v>
      </c>
      <c r="Q4" s="194">
        <v>48</v>
      </c>
      <c r="R4" s="194">
        <v>48.5</v>
      </c>
      <c r="S4" s="194">
        <v>48.5</v>
      </c>
      <c r="T4" s="200">
        <v>3</v>
      </c>
      <c r="U4" s="200">
        <v>3</v>
      </c>
      <c r="V4" s="200">
        <v>3</v>
      </c>
      <c r="W4" s="200">
        <v>3</v>
      </c>
      <c r="X4" s="200">
        <v>3</v>
      </c>
      <c r="Y4" s="200">
        <v>3</v>
      </c>
      <c r="Z4" s="200">
        <v>3</v>
      </c>
      <c r="AA4" s="200">
        <v>3</v>
      </c>
      <c r="AB4" s="194">
        <v>42.6248</v>
      </c>
      <c r="AC4" s="194">
        <v>43.366999999999997</v>
      </c>
      <c r="AD4" s="194">
        <v>43.366999999999997</v>
      </c>
      <c r="AE4" s="194">
        <v>48.800699999999999</v>
      </c>
      <c r="AF4" s="194">
        <v>38.591836710977546</v>
      </c>
      <c r="AG4" s="194">
        <v>39.454347474930593</v>
      </c>
      <c r="AH4" s="194">
        <v>39.454347474930593</v>
      </c>
      <c r="AI4" s="194">
        <v>45.768851298821275</v>
      </c>
      <c r="AJ4" s="200">
        <v>0.6</v>
      </c>
      <c r="AK4" s="200">
        <v>0.6</v>
      </c>
      <c r="AL4" s="200">
        <v>0.63639999999999997</v>
      </c>
      <c r="AM4" s="200">
        <v>0.63639999999999997</v>
      </c>
      <c r="AN4" s="200">
        <v>60</v>
      </c>
      <c r="AO4" s="200">
        <v>60</v>
      </c>
      <c r="AP4" s="200">
        <v>63.639999999999993</v>
      </c>
      <c r="AQ4" s="200">
        <v>63.639999999999993</v>
      </c>
      <c r="AR4" s="194">
        <v>0</v>
      </c>
      <c r="AS4" s="194">
        <v>0</v>
      </c>
      <c r="AT4" s="194">
        <v>0</v>
      </c>
      <c r="AU4" s="194">
        <v>0</v>
      </c>
      <c r="AV4" s="194">
        <v>0</v>
      </c>
      <c r="AW4" s="194">
        <v>0</v>
      </c>
      <c r="AX4" s="194">
        <v>0</v>
      </c>
      <c r="AY4" s="194">
        <v>0</v>
      </c>
    </row>
    <row r="5" spans="1:51" x14ac:dyDescent="0.3">
      <c r="A5" s="144" t="s">
        <v>513</v>
      </c>
      <c r="B5" s="144" t="s">
        <v>609</v>
      </c>
      <c r="C5" s="144" t="s">
        <v>610</v>
      </c>
      <c r="D5" s="203">
        <v>23.378577</v>
      </c>
      <c r="E5" s="204">
        <v>108</v>
      </c>
      <c r="F5" s="203">
        <v>23.546802</v>
      </c>
      <c r="G5" s="204">
        <v>109</v>
      </c>
      <c r="H5" s="203">
        <v>22.800802000000001</v>
      </c>
      <c r="I5" s="204">
        <v>113</v>
      </c>
      <c r="J5" s="203">
        <v>26.436802</v>
      </c>
      <c r="K5" s="204">
        <v>107</v>
      </c>
      <c r="L5" s="194">
        <v>56</v>
      </c>
      <c r="M5" s="194">
        <v>56</v>
      </c>
      <c r="N5" s="194">
        <v>56</v>
      </c>
      <c r="O5" s="194">
        <v>56</v>
      </c>
      <c r="P5" s="194">
        <v>56.000000000000007</v>
      </c>
      <c r="Q5" s="194">
        <v>56.000000000000007</v>
      </c>
      <c r="R5" s="194">
        <v>56.000000000000007</v>
      </c>
      <c r="S5" s="194">
        <v>56.000000000000007</v>
      </c>
      <c r="T5" s="200">
        <v>6</v>
      </c>
      <c r="U5" s="200">
        <v>6</v>
      </c>
      <c r="V5" s="200">
        <v>5</v>
      </c>
      <c r="W5" s="200">
        <v>5</v>
      </c>
      <c r="X5" s="200">
        <v>6</v>
      </c>
      <c r="Y5" s="200">
        <v>6</v>
      </c>
      <c r="Z5" s="200">
        <v>5</v>
      </c>
      <c r="AA5" s="200">
        <v>5</v>
      </c>
      <c r="AB5" s="194">
        <v>30.8367</v>
      </c>
      <c r="AC5" s="194">
        <v>31.560500000000001</v>
      </c>
      <c r="AD5" s="194">
        <v>31.560500000000001</v>
      </c>
      <c r="AE5" s="194">
        <v>31.560500000000001</v>
      </c>
      <c r="AF5" s="194">
        <v>24.89288341462224</v>
      </c>
      <c r="AG5" s="194">
        <v>25.734011535006523</v>
      </c>
      <c r="AH5" s="194">
        <v>25.734011535006523</v>
      </c>
      <c r="AI5" s="194">
        <v>25.734011535006523</v>
      </c>
      <c r="AJ5" s="200">
        <v>0.3</v>
      </c>
      <c r="AK5" s="200">
        <v>0.3</v>
      </c>
      <c r="AL5" s="200">
        <v>0.2727</v>
      </c>
      <c r="AM5" s="200">
        <v>0.45450000000000002</v>
      </c>
      <c r="AN5" s="200">
        <v>30</v>
      </c>
      <c r="AO5" s="200">
        <v>30</v>
      </c>
      <c r="AP5" s="200">
        <v>27.27</v>
      </c>
      <c r="AQ5" s="200">
        <v>45.45</v>
      </c>
      <c r="AR5" s="194">
        <v>0</v>
      </c>
      <c r="AS5" s="194">
        <v>0</v>
      </c>
      <c r="AT5" s="194">
        <v>0</v>
      </c>
      <c r="AU5" s="194">
        <v>0</v>
      </c>
      <c r="AV5" s="194">
        <v>0</v>
      </c>
      <c r="AW5" s="194">
        <v>0</v>
      </c>
      <c r="AX5" s="194">
        <v>0</v>
      </c>
      <c r="AY5" s="194">
        <v>0</v>
      </c>
    </row>
  </sheetData>
  <conditionalFormatting sqref="K1:K5 I1:I5 G1:G5 E1:E5">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E0463-A733-4DAB-8F63-23924B387B6E}">
  <dimension ref="A1:BG5"/>
  <sheetViews>
    <sheetView workbookViewId="0">
      <selection activeCell="H16" sqref="H16"/>
    </sheetView>
  </sheetViews>
  <sheetFormatPr defaultRowHeight="14.4" x14ac:dyDescent="0.3"/>
  <sheetData>
    <row r="1" spans="1:59" ht="169.8" x14ac:dyDescent="0.3">
      <c r="A1" s="184" t="s">
        <v>581</v>
      </c>
      <c r="B1" s="184" t="s">
        <v>582</v>
      </c>
      <c r="C1" s="184" t="s">
        <v>583</v>
      </c>
      <c r="D1" s="201" t="s">
        <v>703</v>
      </c>
      <c r="E1" s="202" t="s">
        <v>585</v>
      </c>
      <c r="F1" s="201" t="s">
        <v>704</v>
      </c>
      <c r="G1" s="202" t="s">
        <v>585</v>
      </c>
      <c r="H1" s="201" t="s">
        <v>705</v>
      </c>
      <c r="I1" s="202" t="s">
        <v>585</v>
      </c>
      <c r="J1" s="201" t="s">
        <v>706</v>
      </c>
      <c r="K1" s="202" t="s">
        <v>585</v>
      </c>
      <c r="L1" s="187" t="s">
        <v>759</v>
      </c>
      <c r="M1" s="187" t="s">
        <v>760</v>
      </c>
      <c r="N1" s="187" t="s">
        <v>761</v>
      </c>
      <c r="O1" s="187" t="s">
        <v>762</v>
      </c>
      <c r="P1" s="187" t="s">
        <v>763</v>
      </c>
      <c r="Q1" s="187" t="s">
        <v>764</v>
      </c>
      <c r="R1" s="187" t="s">
        <v>765</v>
      </c>
      <c r="S1" s="187" t="s">
        <v>766</v>
      </c>
      <c r="T1" s="199" t="s">
        <v>767</v>
      </c>
      <c r="U1" s="199" t="s">
        <v>768</v>
      </c>
      <c r="V1" s="199" t="s">
        <v>769</v>
      </c>
      <c r="W1" s="199" t="s">
        <v>770</v>
      </c>
      <c r="X1" s="199" t="s">
        <v>771</v>
      </c>
      <c r="Y1" s="199" t="s">
        <v>772</v>
      </c>
      <c r="Z1" s="199" t="s">
        <v>773</v>
      </c>
      <c r="AA1" s="199" t="s">
        <v>774</v>
      </c>
      <c r="AB1" s="187" t="s">
        <v>775</v>
      </c>
      <c r="AC1" s="187" t="s">
        <v>776</v>
      </c>
      <c r="AD1" s="187" t="s">
        <v>777</v>
      </c>
      <c r="AE1" s="187" t="s">
        <v>778</v>
      </c>
      <c r="AF1" s="187" t="s">
        <v>779</v>
      </c>
      <c r="AG1" s="187" t="s">
        <v>780</v>
      </c>
      <c r="AH1" s="187" t="s">
        <v>781</v>
      </c>
      <c r="AI1" s="187" t="s">
        <v>782</v>
      </c>
      <c r="AJ1" s="199" t="s">
        <v>783</v>
      </c>
      <c r="AK1" s="199" t="s">
        <v>784</v>
      </c>
      <c r="AL1" s="199" t="s">
        <v>785</v>
      </c>
      <c r="AM1" s="199" t="s">
        <v>786</v>
      </c>
      <c r="AN1" s="199" t="s">
        <v>787</v>
      </c>
      <c r="AO1" s="199" t="s">
        <v>788</v>
      </c>
      <c r="AP1" s="199" t="s">
        <v>789</v>
      </c>
      <c r="AQ1" s="199" t="s">
        <v>790</v>
      </c>
      <c r="AR1" s="187" t="s">
        <v>791</v>
      </c>
      <c r="AS1" s="187" t="s">
        <v>792</v>
      </c>
      <c r="AT1" s="187" t="s">
        <v>793</v>
      </c>
      <c r="AU1" s="187" t="s">
        <v>794</v>
      </c>
      <c r="AV1" s="187" t="s">
        <v>795</v>
      </c>
      <c r="AW1" s="187" t="s">
        <v>796</v>
      </c>
      <c r="AX1" s="187" t="s">
        <v>797</v>
      </c>
      <c r="AY1" s="187" t="s">
        <v>798</v>
      </c>
      <c r="AZ1" s="199" t="s">
        <v>799</v>
      </c>
      <c r="BA1" s="199" t="s">
        <v>800</v>
      </c>
      <c r="BB1" s="199" t="s">
        <v>801</v>
      </c>
      <c r="BC1" s="199" t="s">
        <v>802</v>
      </c>
      <c r="BD1" s="199" t="s">
        <v>803</v>
      </c>
      <c r="BE1" s="199" t="s">
        <v>804</v>
      </c>
      <c r="BF1" s="199" t="s">
        <v>805</v>
      </c>
      <c r="BG1" s="199" t="s">
        <v>806</v>
      </c>
    </row>
    <row r="2" spans="1:59" x14ac:dyDescent="0.3">
      <c r="A2" t="s">
        <v>513</v>
      </c>
      <c r="B2" t="s">
        <v>609</v>
      </c>
      <c r="C2" t="s">
        <v>610</v>
      </c>
      <c r="D2" s="203">
        <v>18.231770999999998</v>
      </c>
      <c r="E2" s="204">
        <v>55</v>
      </c>
      <c r="F2" s="203">
        <v>18.961790000000001</v>
      </c>
      <c r="G2" s="204">
        <v>55</v>
      </c>
      <c r="H2" s="203">
        <v>20.352509999999999</v>
      </c>
      <c r="I2" s="204">
        <v>52</v>
      </c>
      <c r="J2" s="203">
        <v>20.170902999999999</v>
      </c>
      <c r="K2" s="204">
        <v>53</v>
      </c>
      <c r="L2" s="194">
        <v>0.88670000000000004</v>
      </c>
      <c r="M2" s="194">
        <v>0.90559999999999996</v>
      </c>
      <c r="N2" s="194">
        <v>0.99409999999999998</v>
      </c>
      <c r="O2" s="194">
        <v>0.96709999999999996</v>
      </c>
      <c r="P2" s="194">
        <v>24.123325169283966</v>
      </c>
      <c r="Q2" s="194">
        <v>24.667915285981849</v>
      </c>
      <c r="R2" s="194">
        <v>27.217980118138595</v>
      </c>
      <c r="S2" s="194">
        <v>26.439994237141622</v>
      </c>
      <c r="T2" s="200">
        <v>0.43195082671788643</v>
      </c>
      <c r="U2" s="200">
        <v>0.57978358418153253</v>
      </c>
      <c r="V2" s="200">
        <v>0.58528083091149008</v>
      </c>
      <c r="W2" s="200">
        <v>0.3000998282078533</v>
      </c>
      <c r="X2" s="200">
        <v>2.3965048474711024</v>
      </c>
      <c r="Y2" s="200">
        <v>3.2166952440692653</v>
      </c>
      <c r="Z2" s="200">
        <v>3.2471944991261195</v>
      </c>
      <c r="AA2" s="200">
        <v>1.6649827909580079</v>
      </c>
      <c r="AB2" s="194">
        <v>1.0511037135532491</v>
      </c>
      <c r="AC2" s="194">
        <v>1.5836582488854385</v>
      </c>
      <c r="AD2" s="194">
        <v>2.3359680383991046</v>
      </c>
      <c r="AE2" s="194">
        <v>1.4972440932476188</v>
      </c>
      <c r="AF2" s="194">
        <v>1.648245517633919</v>
      </c>
      <c r="AG2" s="194">
        <v>2.489754002697985</v>
      </c>
      <c r="AH2" s="194">
        <v>3.6785056314445517</v>
      </c>
      <c r="AI2" s="194">
        <v>2.3532079020183372</v>
      </c>
      <c r="AJ2" s="200">
        <v>39.6</v>
      </c>
      <c r="AK2" s="200">
        <v>38.500500000000002</v>
      </c>
      <c r="AL2" s="200">
        <v>41.4664</v>
      </c>
      <c r="AM2" s="200">
        <v>44.5428</v>
      </c>
      <c r="AN2" s="200">
        <v>39.6</v>
      </c>
      <c r="AO2" s="200">
        <v>38.500500000000002</v>
      </c>
      <c r="AP2" s="200">
        <v>41.4664</v>
      </c>
      <c r="AQ2" s="200">
        <v>44.5428</v>
      </c>
      <c r="AR2" s="194">
        <v>24.645099999999999</v>
      </c>
      <c r="AS2" s="194">
        <v>25.064499999999999</v>
      </c>
      <c r="AT2" s="194">
        <v>25.3764</v>
      </c>
      <c r="AU2" s="194">
        <v>25.3764</v>
      </c>
      <c r="AV2" s="194">
        <v>34.02808882673979</v>
      </c>
      <c r="AW2" s="194">
        <v>34.68263121670909</v>
      </c>
      <c r="AX2" s="194">
        <v>35.169402250165042</v>
      </c>
      <c r="AY2" s="194">
        <v>35.169402250165042</v>
      </c>
      <c r="AZ2" s="200">
        <v>7.6</v>
      </c>
      <c r="BA2" s="200">
        <v>9</v>
      </c>
      <c r="BB2" s="200">
        <v>9.6</v>
      </c>
      <c r="BC2" s="200">
        <v>9.3430999999999997</v>
      </c>
      <c r="BD2" s="200">
        <v>7.5944631500187043</v>
      </c>
      <c r="BE2" s="200">
        <v>10.21324354657688</v>
      </c>
      <c r="BF2" s="200">
        <v>11.335578002244668</v>
      </c>
      <c r="BG2" s="200">
        <v>10.855031799476244</v>
      </c>
    </row>
    <row r="3" spans="1:59" x14ac:dyDescent="0.3">
      <c r="A3" t="s">
        <v>510</v>
      </c>
      <c r="B3" t="s">
        <v>609</v>
      </c>
      <c r="C3" t="s">
        <v>610</v>
      </c>
      <c r="D3" s="203">
        <v>16.745957000000001</v>
      </c>
      <c r="E3" s="204">
        <v>63</v>
      </c>
      <c r="F3" s="203">
        <v>16.704405999999999</v>
      </c>
      <c r="G3" s="204">
        <v>62</v>
      </c>
      <c r="H3" s="203">
        <v>17.760386</v>
      </c>
      <c r="I3" s="204">
        <v>64</v>
      </c>
      <c r="J3" s="203">
        <v>16.165261000000001</v>
      </c>
      <c r="K3" s="204">
        <v>66</v>
      </c>
      <c r="L3" s="194">
        <v>0.36780000000000002</v>
      </c>
      <c r="M3" s="194">
        <v>0.37259999999999999</v>
      </c>
      <c r="N3" s="194">
        <v>0.37719999999999998</v>
      </c>
      <c r="O3" s="194">
        <v>0.38369999999999999</v>
      </c>
      <c r="P3" s="194">
        <v>9.1715891081976668</v>
      </c>
      <c r="Q3" s="194">
        <v>9.3098977092637956</v>
      </c>
      <c r="R3" s="194">
        <v>9.4424434519521672</v>
      </c>
      <c r="S3" s="194">
        <v>9.6297363492292174</v>
      </c>
      <c r="T3" s="200">
        <v>0.53297460589192769</v>
      </c>
      <c r="U3" s="200">
        <v>0.53875710890005191</v>
      </c>
      <c r="V3" s="200">
        <v>0.54433203383132456</v>
      </c>
      <c r="W3" s="200">
        <v>0.54593735259691478</v>
      </c>
      <c r="X3" s="200">
        <v>2.9569945178811134</v>
      </c>
      <c r="Y3" s="200">
        <v>2.9890764022816652</v>
      </c>
      <c r="Z3" s="200">
        <v>3.0200066234913314</v>
      </c>
      <c r="AA3" s="200">
        <v>3.0289130868327847</v>
      </c>
      <c r="AB3" s="194">
        <v>0.66321910266263451</v>
      </c>
      <c r="AC3" s="194">
        <v>0.58637122304328793</v>
      </c>
      <c r="AD3" s="194">
        <v>1.2177090806558548</v>
      </c>
      <c r="AE3" s="194">
        <v>1.6563317268216839</v>
      </c>
      <c r="AF3" s="194">
        <v>1.0353351589105193</v>
      </c>
      <c r="AG3" s="194">
        <v>0.91390507341040395</v>
      </c>
      <c r="AH3" s="194">
        <v>1.9115046221434777</v>
      </c>
      <c r="AI3" s="194">
        <v>2.6045879666681162</v>
      </c>
      <c r="AJ3" s="200">
        <v>30.2</v>
      </c>
      <c r="AK3" s="200">
        <v>30.201899999999998</v>
      </c>
      <c r="AL3" s="200">
        <v>33.693199999999997</v>
      </c>
      <c r="AM3" s="200">
        <v>23.182099999999998</v>
      </c>
      <c r="AN3" s="200">
        <v>30.2</v>
      </c>
      <c r="AO3" s="200">
        <v>30.201899999999998</v>
      </c>
      <c r="AP3" s="200">
        <v>33.693199999999997</v>
      </c>
      <c r="AQ3" s="200">
        <v>23.182099999999998</v>
      </c>
      <c r="AR3" s="194">
        <v>33.730899999999998</v>
      </c>
      <c r="AS3" s="194">
        <v>33.179000000000002</v>
      </c>
      <c r="AT3" s="194">
        <v>33.179000000000002</v>
      </c>
      <c r="AU3" s="194">
        <v>33.179000000000002</v>
      </c>
      <c r="AV3" s="194">
        <v>48.207967812870166</v>
      </c>
      <c r="AW3" s="194">
        <v>47.346637471849526</v>
      </c>
      <c r="AX3" s="194">
        <v>47.346637471849526</v>
      </c>
      <c r="AY3" s="194">
        <v>47.346637471849526</v>
      </c>
      <c r="AZ3" s="200">
        <v>8.3000000000000007</v>
      </c>
      <c r="BA3" s="200">
        <v>8.6</v>
      </c>
      <c r="BB3" s="200">
        <v>9.5</v>
      </c>
      <c r="BC3" s="200">
        <v>9.5273000000000003</v>
      </c>
      <c r="BD3" s="200">
        <v>8.903853348297794</v>
      </c>
      <c r="BE3" s="200">
        <v>9.4650205761316855</v>
      </c>
      <c r="BF3" s="200">
        <v>11.148522259633371</v>
      </c>
      <c r="BG3" s="200">
        <v>11.199588477366255</v>
      </c>
    </row>
    <row r="4" spans="1:59" x14ac:dyDescent="0.3">
      <c r="A4" t="s">
        <v>506</v>
      </c>
      <c r="B4" t="s">
        <v>609</v>
      </c>
      <c r="C4" t="s">
        <v>610</v>
      </c>
      <c r="D4" s="203">
        <v>8.7099843000000003</v>
      </c>
      <c r="E4" s="204">
        <v>114</v>
      </c>
      <c r="F4" s="203">
        <v>10.432471</v>
      </c>
      <c r="G4" s="204">
        <v>105</v>
      </c>
      <c r="H4" s="203">
        <v>11.462116999999999</v>
      </c>
      <c r="I4" s="204">
        <v>97</v>
      </c>
      <c r="J4" s="203">
        <v>13.252712000000001</v>
      </c>
      <c r="K4" s="204">
        <v>81</v>
      </c>
      <c r="L4" s="194">
        <v>0.43639090909090911</v>
      </c>
      <c r="M4" s="194">
        <v>0.44420909090909083</v>
      </c>
      <c r="N4" s="194">
        <v>0.43905454545454536</v>
      </c>
      <c r="O4" s="194">
        <v>0.42725454545454533</v>
      </c>
      <c r="P4" s="194">
        <v>11.147987583659678</v>
      </c>
      <c r="Q4" s="194">
        <v>11.373262956608295</v>
      </c>
      <c r="R4" s="194">
        <v>11.224738379327054</v>
      </c>
      <c r="S4" s="194">
        <v>10.884729735039485</v>
      </c>
      <c r="T4" s="200">
        <v>0</v>
      </c>
      <c r="U4" s="200">
        <v>0</v>
      </c>
      <c r="V4" s="200">
        <v>0</v>
      </c>
      <c r="W4" s="200">
        <v>0</v>
      </c>
      <c r="X4" s="200">
        <v>0</v>
      </c>
      <c r="Y4" s="200">
        <v>0</v>
      </c>
      <c r="Z4" s="200">
        <v>0</v>
      </c>
      <c r="AA4" s="200">
        <v>0</v>
      </c>
      <c r="AB4" s="194">
        <v>0.10510859294279884</v>
      </c>
      <c r="AC4" s="194">
        <v>0</v>
      </c>
      <c r="AD4" s="194">
        <v>1.2760548372388469E-2</v>
      </c>
      <c r="AE4" s="194">
        <v>4.3150007074226088E-2</v>
      </c>
      <c r="AF4" s="194">
        <v>0.15344476389263109</v>
      </c>
      <c r="AG4" s="194">
        <v>0</v>
      </c>
      <c r="AH4" s="194">
        <v>7.5223128959440583E-3</v>
      </c>
      <c r="AI4" s="194">
        <v>5.5541784438231843E-2</v>
      </c>
      <c r="AJ4" s="200">
        <v>38.200000000000003</v>
      </c>
      <c r="AK4" s="200">
        <v>49.033200000000001</v>
      </c>
      <c r="AL4" s="200">
        <v>50.518599999999999</v>
      </c>
      <c r="AM4" s="200">
        <v>61.801200000000001</v>
      </c>
      <c r="AN4" s="200">
        <v>38.200000000000003</v>
      </c>
      <c r="AO4" s="200">
        <v>49.033200000000001</v>
      </c>
      <c r="AP4" s="200">
        <v>50.518599999999999</v>
      </c>
      <c r="AQ4" s="200">
        <v>61.801200000000001</v>
      </c>
      <c r="AR4" s="194">
        <v>4.609</v>
      </c>
      <c r="AS4" s="194">
        <v>4.2436999999999996</v>
      </c>
      <c r="AT4" s="194">
        <v>6.31</v>
      </c>
      <c r="AU4" s="194">
        <v>6.3098000000000001</v>
      </c>
      <c r="AV4" s="194">
        <v>2.7584732338358151</v>
      </c>
      <c r="AW4" s="194">
        <v>2.1883627544467208</v>
      </c>
      <c r="AX4" s="194">
        <v>5.4131623262005792</v>
      </c>
      <c r="AY4" s="194">
        <v>5.4128501934442763</v>
      </c>
      <c r="AZ4" s="200">
        <v>2</v>
      </c>
      <c r="BA4" s="200">
        <v>2</v>
      </c>
      <c r="BB4" s="200">
        <v>4.4000000000000004</v>
      </c>
      <c r="BC4" s="200">
        <v>4.2680999999999996</v>
      </c>
      <c r="BD4" s="200">
        <v>0</v>
      </c>
      <c r="BE4" s="200">
        <v>0</v>
      </c>
      <c r="BF4" s="200">
        <v>1.6086793864571649</v>
      </c>
      <c r="BG4" s="200">
        <v>1.3619528619528611</v>
      </c>
    </row>
    <row r="5" spans="1:59" x14ac:dyDescent="0.3">
      <c r="A5" t="s">
        <v>508</v>
      </c>
      <c r="B5" t="s">
        <v>609</v>
      </c>
      <c r="C5" t="s">
        <v>610</v>
      </c>
      <c r="D5" s="203">
        <v>10.58201</v>
      </c>
      <c r="E5" s="204">
        <v>100</v>
      </c>
      <c r="F5" s="203">
        <v>10.78764</v>
      </c>
      <c r="G5" s="204">
        <v>101</v>
      </c>
      <c r="H5" s="203">
        <v>11.63101</v>
      </c>
      <c r="I5" s="204">
        <v>95</v>
      </c>
      <c r="J5" s="203">
        <v>8.4505490000000005</v>
      </c>
      <c r="K5" s="204">
        <v>110</v>
      </c>
      <c r="L5" s="194">
        <v>0.19</v>
      </c>
      <c r="M5" s="194">
        <v>0.20330000000000001</v>
      </c>
      <c r="N5" s="194">
        <v>0.1905</v>
      </c>
      <c r="O5" s="194">
        <v>0.1875</v>
      </c>
      <c r="P5" s="194">
        <v>4.0484080103731452</v>
      </c>
      <c r="Q5" s="194">
        <v>4.431638092493877</v>
      </c>
      <c r="R5" s="194">
        <v>4.0628151563175336</v>
      </c>
      <c r="S5" s="194">
        <v>3.9763722806512032</v>
      </c>
      <c r="T5" s="200">
        <v>0.29755608262656325</v>
      </c>
      <c r="U5" s="200">
        <v>0.30134941253438774</v>
      </c>
      <c r="V5" s="200">
        <v>0.30572223361886769</v>
      </c>
      <c r="W5" s="200">
        <v>0.30925992244998185</v>
      </c>
      <c r="X5" s="200">
        <v>1.6508698451335606</v>
      </c>
      <c r="Y5" s="200">
        <v>1.6719156053216659</v>
      </c>
      <c r="Z5" s="200">
        <v>1.6961764384486839</v>
      </c>
      <c r="AA5" s="200">
        <v>1.715803877287102</v>
      </c>
      <c r="AB5" s="194">
        <v>4.1026526827210079E-2</v>
      </c>
      <c r="AC5" s="194">
        <v>4.6844736043529317E-2</v>
      </c>
      <c r="AD5" s="194">
        <v>0.24703243070882006</v>
      </c>
      <c r="AE5" s="194">
        <v>2.7742532455282562E-2</v>
      </c>
      <c r="AF5" s="194">
        <v>5.2186397285974677E-2</v>
      </c>
      <c r="AG5" s="194">
        <v>6.1379957942361882E-2</v>
      </c>
      <c r="AH5" s="194">
        <v>0.37770370037594597</v>
      </c>
      <c r="AI5" s="194">
        <v>3.1195882253467311E-2</v>
      </c>
      <c r="AJ5" s="200">
        <v>23.7</v>
      </c>
      <c r="AK5" s="200">
        <v>26.756900000000002</v>
      </c>
      <c r="AL5" s="200">
        <v>29.087199999999999</v>
      </c>
      <c r="AM5" s="200">
        <v>10.987299999999999</v>
      </c>
      <c r="AN5" s="200">
        <v>23.7</v>
      </c>
      <c r="AO5" s="200">
        <v>26.756900000000002</v>
      </c>
      <c r="AP5" s="200">
        <v>29.087200000000003</v>
      </c>
      <c r="AQ5" s="200">
        <v>10.987299999999999</v>
      </c>
      <c r="AR5" s="194">
        <v>19.067799999999998</v>
      </c>
      <c r="AS5" s="194">
        <v>17.634699999999999</v>
      </c>
      <c r="AT5" s="194">
        <v>18.562999999999999</v>
      </c>
      <c r="AU5" s="194">
        <v>18.569500000000001</v>
      </c>
      <c r="AV5" s="194">
        <v>25.323798718070766</v>
      </c>
      <c r="AW5" s="194">
        <v>23.08721145277509</v>
      </c>
      <c r="AX5" s="194">
        <v>24.535975641159695</v>
      </c>
      <c r="AY5" s="194">
        <v>24.546119955739577</v>
      </c>
      <c r="AZ5" s="200">
        <v>8.1999999999999993</v>
      </c>
      <c r="BA5" s="200">
        <v>8.1999999999999993</v>
      </c>
      <c r="BB5" s="200">
        <v>8.9</v>
      </c>
      <c r="BC5" s="200">
        <v>8.5900999999999996</v>
      </c>
      <c r="BD5" s="200">
        <v>8.7167976056864926</v>
      </c>
      <c r="BE5" s="200">
        <v>8.7167976056864926</v>
      </c>
      <c r="BF5" s="200">
        <v>10.026187803965582</v>
      </c>
      <c r="BG5" s="200">
        <v>9.4465020576131682</v>
      </c>
    </row>
  </sheetData>
  <conditionalFormatting sqref="K1:K5 I1:I5 G1:G5 E1:E5">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D0C3D-E891-4AFF-8289-5CB099717A6C}">
  <dimension ref="A1:AY5"/>
  <sheetViews>
    <sheetView workbookViewId="0">
      <selection activeCell="I18" sqref="I18"/>
    </sheetView>
  </sheetViews>
  <sheetFormatPr defaultRowHeight="14.4" x14ac:dyDescent="0.3"/>
  <sheetData>
    <row r="1" spans="1:51" ht="160.80000000000001" x14ac:dyDescent="0.3">
      <c r="A1" s="184" t="s">
        <v>581</v>
      </c>
      <c r="B1" s="184" t="s">
        <v>582</v>
      </c>
      <c r="C1" s="184" t="s">
        <v>583</v>
      </c>
      <c r="D1" s="201" t="s">
        <v>707</v>
      </c>
      <c r="E1" s="202" t="s">
        <v>585</v>
      </c>
      <c r="F1" s="201" t="s">
        <v>708</v>
      </c>
      <c r="G1" s="202" t="s">
        <v>585</v>
      </c>
      <c r="H1" s="201" t="s">
        <v>709</v>
      </c>
      <c r="I1" s="202" t="s">
        <v>585</v>
      </c>
      <c r="J1" s="201" t="s">
        <v>710</v>
      </c>
      <c r="K1" s="202" t="s">
        <v>585</v>
      </c>
      <c r="L1" s="187" t="s">
        <v>807</v>
      </c>
      <c r="M1" s="187" t="s">
        <v>808</v>
      </c>
      <c r="N1" s="187" t="s">
        <v>809</v>
      </c>
      <c r="O1" s="187" t="s">
        <v>810</v>
      </c>
      <c r="P1" s="187" t="s">
        <v>811</v>
      </c>
      <c r="Q1" s="187" t="s">
        <v>812</v>
      </c>
      <c r="R1" s="187" t="s">
        <v>813</v>
      </c>
      <c r="S1" s="187" t="s">
        <v>814</v>
      </c>
      <c r="T1" s="199" t="s">
        <v>815</v>
      </c>
      <c r="U1" s="199" t="s">
        <v>816</v>
      </c>
      <c r="V1" s="199" t="s">
        <v>817</v>
      </c>
      <c r="W1" s="199" t="s">
        <v>818</v>
      </c>
      <c r="X1" s="199" t="s">
        <v>819</v>
      </c>
      <c r="Y1" s="199" t="s">
        <v>820</v>
      </c>
      <c r="Z1" s="199" t="s">
        <v>821</v>
      </c>
      <c r="AA1" s="199" t="s">
        <v>822</v>
      </c>
      <c r="AB1" s="187" t="s">
        <v>823</v>
      </c>
      <c r="AC1" s="187" t="s">
        <v>824</v>
      </c>
      <c r="AD1" s="187" t="s">
        <v>825</v>
      </c>
      <c r="AE1" s="187" t="s">
        <v>826</v>
      </c>
      <c r="AF1" s="187" t="s">
        <v>827</v>
      </c>
      <c r="AG1" s="187" t="s">
        <v>828</v>
      </c>
      <c r="AH1" s="187" t="s">
        <v>829</v>
      </c>
      <c r="AI1" s="187" t="s">
        <v>830</v>
      </c>
      <c r="AJ1" s="199" t="s">
        <v>831</v>
      </c>
      <c r="AK1" s="199" t="s">
        <v>832</v>
      </c>
      <c r="AL1" s="199" t="s">
        <v>833</v>
      </c>
      <c r="AM1" s="199" t="s">
        <v>834</v>
      </c>
      <c r="AN1" s="199" t="s">
        <v>835</v>
      </c>
      <c r="AO1" s="199" t="s">
        <v>836</v>
      </c>
      <c r="AP1" s="199" t="s">
        <v>837</v>
      </c>
      <c r="AQ1" s="199" t="s">
        <v>838</v>
      </c>
      <c r="AR1" s="187" t="s">
        <v>839</v>
      </c>
      <c r="AS1" s="187" t="s">
        <v>840</v>
      </c>
      <c r="AT1" s="187" t="s">
        <v>841</v>
      </c>
      <c r="AU1" s="187" t="s">
        <v>842</v>
      </c>
      <c r="AV1" s="187" t="s">
        <v>843</v>
      </c>
      <c r="AW1" s="187" t="s">
        <v>844</v>
      </c>
      <c r="AX1" s="187" t="s">
        <v>845</v>
      </c>
      <c r="AY1" s="187" t="s">
        <v>846</v>
      </c>
    </row>
    <row r="2" spans="1:51" x14ac:dyDescent="0.3">
      <c r="A2" t="s">
        <v>513</v>
      </c>
      <c r="B2" t="s">
        <v>609</v>
      </c>
      <c r="C2" t="s">
        <v>610</v>
      </c>
      <c r="D2" s="203">
        <v>33.710703000000002</v>
      </c>
      <c r="E2" s="204">
        <v>40</v>
      </c>
      <c r="F2" s="203">
        <v>44.289785999999999</v>
      </c>
      <c r="G2" s="204">
        <v>28</v>
      </c>
      <c r="H2" s="203">
        <v>44.256970000000003</v>
      </c>
      <c r="I2" s="204">
        <v>31</v>
      </c>
      <c r="J2" s="203">
        <v>43.498911</v>
      </c>
      <c r="K2" s="204">
        <v>37</v>
      </c>
      <c r="L2" s="194">
        <v>1.198697612105297</v>
      </c>
      <c r="M2" s="194">
        <v>1.7712936060852509</v>
      </c>
      <c r="N2" s="194">
        <v>1.9928355257749553</v>
      </c>
      <c r="O2" s="194">
        <v>2.1194583247262337</v>
      </c>
      <c r="P2" s="194">
        <v>63.046211124246412</v>
      </c>
      <c r="Q2" s="194">
        <v>93.162236684650026</v>
      </c>
      <c r="R2" s="194">
        <v>100</v>
      </c>
      <c r="S2" s="194">
        <v>100</v>
      </c>
      <c r="T2" s="200">
        <v>0.38824214157256581</v>
      </c>
      <c r="U2" s="200">
        <v>0.98525981242092497</v>
      </c>
      <c r="V2" s="200">
        <v>0.86020765279574207</v>
      </c>
      <c r="W2" s="200">
        <v>1.2724301462578518</v>
      </c>
      <c r="X2" s="200">
        <v>15.006847109604029</v>
      </c>
      <c r="Y2" s="200">
        <v>38.083561223799819</v>
      </c>
      <c r="Z2" s="200">
        <v>33.24988028277771</v>
      </c>
      <c r="AA2" s="200">
        <v>49.183647569009771</v>
      </c>
      <c r="AB2" s="194">
        <v>0.2555</v>
      </c>
      <c r="AC2" s="194">
        <v>0.2555</v>
      </c>
      <c r="AD2" s="194">
        <v>0.25580000000000003</v>
      </c>
      <c r="AE2" s="194">
        <v>0.25580000000000003</v>
      </c>
      <c r="AF2" s="194">
        <v>25.55</v>
      </c>
      <c r="AG2" s="194">
        <v>25.55</v>
      </c>
      <c r="AH2" s="194">
        <v>25.580000000000002</v>
      </c>
      <c r="AI2" s="194">
        <v>25.580000000000002</v>
      </c>
      <c r="AJ2" s="200">
        <v>8.1662999999999997</v>
      </c>
      <c r="AK2" s="200">
        <v>8.1199999999999992</v>
      </c>
      <c r="AL2" s="200">
        <v>7.7777000000000003</v>
      </c>
      <c r="AM2" s="200">
        <v>7.3015999999999996</v>
      </c>
      <c r="AN2" s="200">
        <v>48.283789598063201</v>
      </c>
      <c r="AO2" s="200">
        <v>47.98646296902794</v>
      </c>
      <c r="AP2" s="200">
        <v>45.788300871430323</v>
      </c>
      <c r="AQ2" s="200">
        <v>42.730909768110919</v>
      </c>
      <c r="AR2" s="194">
        <v>0.25</v>
      </c>
      <c r="AS2" s="194">
        <v>0.25</v>
      </c>
      <c r="AT2" s="194">
        <v>0.25</v>
      </c>
      <c r="AU2" s="194">
        <v>0</v>
      </c>
      <c r="AV2" s="194">
        <v>16.666666666666664</v>
      </c>
      <c r="AW2" s="194">
        <v>16.666666666666664</v>
      </c>
      <c r="AX2" s="194">
        <v>16.666666666666664</v>
      </c>
      <c r="AY2" s="194">
        <v>0</v>
      </c>
    </row>
    <row r="3" spans="1:51" x14ac:dyDescent="0.3">
      <c r="A3" t="s">
        <v>506</v>
      </c>
      <c r="B3" t="s">
        <v>609</v>
      </c>
      <c r="C3" t="s">
        <v>610</v>
      </c>
      <c r="D3" s="203">
        <v>14.337013000000001</v>
      </c>
      <c r="E3" s="204">
        <v>81</v>
      </c>
      <c r="F3" s="203">
        <v>15.063266</v>
      </c>
      <c r="G3" s="204">
        <v>82</v>
      </c>
      <c r="H3" s="203">
        <v>24.646056999999999</v>
      </c>
      <c r="I3" s="204">
        <v>63</v>
      </c>
      <c r="J3" s="203">
        <v>36.865774999999999</v>
      </c>
      <c r="K3" s="204">
        <v>49</v>
      </c>
      <c r="L3" s="194">
        <v>6.4278092209350046E-2</v>
      </c>
      <c r="M3" s="194">
        <v>0.18202521805368446</v>
      </c>
      <c r="N3" s="194">
        <v>0.80198253120915863</v>
      </c>
      <c r="O3" s="194">
        <v>0.98961858070212427</v>
      </c>
      <c r="P3" s="194">
        <v>3.3807443438357989</v>
      </c>
      <c r="Q3" s="194">
        <v>9.5737241915365523</v>
      </c>
      <c r="R3" s="194">
        <v>42.180746395053838</v>
      </c>
      <c r="S3" s="194">
        <v>52.049575590497255</v>
      </c>
      <c r="T3" s="200">
        <v>0</v>
      </c>
      <c r="U3" s="200">
        <v>0</v>
      </c>
      <c r="V3" s="200">
        <v>0</v>
      </c>
      <c r="W3" s="200">
        <v>0</v>
      </c>
      <c r="X3" s="200">
        <v>0</v>
      </c>
      <c r="Y3" s="200">
        <v>0</v>
      </c>
      <c r="Z3" s="200">
        <v>0</v>
      </c>
      <c r="AA3" s="200">
        <v>0</v>
      </c>
      <c r="AB3" s="194">
        <v>0.1958</v>
      </c>
      <c r="AC3" s="194">
        <v>0.19769999999999999</v>
      </c>
      <c r="AD3" s="194">
        <v>0.2034</v>
      </c>
      <c r="AE3" s="194">
        <v>0.2034</v>
      </c>
      <c r="AF3" s="194">
        <v>19.580000000000002</v>
      </c>
      <c r="AG3" s="194">
        <v>19.77</v>
      </c>
      <c r="AH3" s="194">
        <v>20.34</v>
      </c>
      <c r="AI3" s="194">
        <v>20.34</v>
      </c>
      <c r="AJ3" s="200">
        <v>8.2348999999999997</v>
      </c>
      <c r="AK3" s="200">
        <v>7.8064</v>
      </c>
      <c r="AL3" s="200">
        <v>7.5059000000000005</v>
      </c>
      <c r="AM3" s="200">
        <v>7.6974</v>
      </c>
      <c r="AN3" s="200">
        <v>48.724321061385432</v>
      </c>
      <c r="AO3" s="200">
        <v>45.972604850983494</v>
      </c>
      <c r="AP3" s="200">
        <v>44.042871545905825</v>
      </c>
      <c r="AQ3" s="200">
        <v>45.272635033168299</v>
      </c>
      <c r="AR3" s="194">
        <v>0</v>
      </c>
      <c r="AS3" s="194">
        <v>0</v>
      </c>
      <c r="AT3" s="194">
        <v>0.25</v>
      </c>
      <c r="AU3" s="194">
        <v>1</v>
      </c>
      <c r="AV3" s="194">
        <v>0</v>
      </c>
      <c r="AW3" s="194">
        <v>0</v>
      </c>
      <c r="AX3" s="194">
        <v>16.666666666666664</v>
      </c>
      <c r="AY3" s="194">
        <v>66.666666666666657</v>
      </c>
    </row>
    <row r="4" spans="1:51" x14ac:dyDescent="0.3">
      <c r="A4" t="s">
        <v>510</v>
      </c>
      <c r="B4" t="s">
        <v>609</v>
      </c>
      <c r="C4" t="s">
        <v>610</v>
      </c>
      <c r="D4" s="203">
        <v>15.218051000000001</v>
      </c>
      <c r="E4" s="204">
        <v>78</v>
      </c>
      <c r="F4" s="203">
        <v>15.988398</v>
      </c>
      <c r="G4" s="204">
        <v>80</v>
      </c>
      <c r="H4" s="203">
        <v>18.743489</v>
      </c>
      <c r="I4" s="204">
        <v>75</v>
      </c>
      <c r="J4" s="203">
        <v>16.107627000000001</v>
      </c>
      <c r="K4" s="204">
        <v>85</v>
      </c>
      <c r="L4" s="194">
        <v>0.10946874111245693</v>
      </c>
      <c r="M4" s="194">
        <v>0.32926040334389201</v>
      </c>
      <c r="N4" s="194">
        <v>0.47427609911645163</v>
      </c>
      <c r="O4" s="194">
        <v>0.48134883812431439</v>
      </c>
      <c r="P4" s="194">
        <v>5.7575732978728729</v>
      </c>
      <c r="Q4" s="194">
        <v>17.317645997154159</v>
      </c>
      <c r="R4" s="194">
        <v>24.944832436567172</v>
      </c>
      <c r="S4" s="194">
        <v>25.316827335208249</v>
      </c>
      <c r="T4" s="200">
        <v>0.3581531638570602</v>
      </c>
      <c r="U4" s="200">
        <v>0.36526061943431753</v>
      </c>
      <c r="V4" s="200">
        <v>2.7856578110755439E-2</v>
      </c>
      <c r="W4" s="200">
        <v>0</v>
      </c>
      <c r="X4" s="200">
        <v>13.8438082740157</v>
      </c>
      <c r="Y4" s="200">
        <v>14.118535017367615</v>
      </c>
      <c r="Z4" s="200">
        <v>1.0767491828980496</v>
      </c>
      <c r="AA4" s="200">
        <v>0</v>
      </c>
      <c r="AB4" s="194">
        <v>0.26150000000000001</v>
      </c>
      <c r="AC4" s="194">
        <v>0.25829999999999997</v>
      </c>
      <c r="AD4" s="194">
        <v>0.26029999999999998</v>
      </c>
      <c r="AE4" s="194">
        <v>0.26029999999999998</v>
      </c>
      <c r="AF4" s="194">
        <v>26.150000000000002</v>
      </c>
      <c r="AG4" s="194">
        <v>25.83</v>
      </c>
      <c r="AH4" s="194">
        <v>26.029999999999998</v>
      </c>
      <c r="AI4" s="194">
        <v>26.029999999999998</v>
      </c>
      <c r="AJ4" s="200">
        <v>5.3719000000000001</v>
      </c>
      <c r="AK4" s="200">
        <v>4.1786000000000003</v>
      </c>
      <c r="AL4" s="200">
        <v>4.5404</v>
      </c>
      <c r="AM4" s="200">
        <v>5.1932</v>
      </c>
      <c r="AN4" s="200">
        <v>30.338875296202829</v>
      </c>
      <c r="AO4" s="200">
        <v>22.675811226488403</v>
      </c>
      <c r="AP4" s="200">
        <v>24.99919728231902</v>
      </c>
      <c r="AQ4" s="200">
        <v>29.19131009947278</v>
      </c>
      <c r="AR4" s="194">
        <v>0</v>
      </c>
      <c r="AS4" s="194">
        <v>0</v>
      </c>
      <c r="AT4" s="194">
        <v>0.25</v>
      </c>
      <c r="AU4" s="194">
        <v>0</v>
      </c>
      <c r="AV4" s="194">
        <v>0</v>
      </c>
      <c r="AW4" s="194">
        <v>0</v>
      </c>
      <c r="AX4" s="194">
        <v>16.666666666666664</v>
      </c>
      <c r="AY4" s="194">
        <v>0</v>
      </c>
    </row>
    <row r="5" spans="1:51" x14ac:dyDescent="0.3">
      <c r="A5" t="s">
        <v>508</v>
      </c>
      <c r="B5" t="s">
        <v>609</v>
      </c>
      <c r="C5" t="s">
        <v>610</v>
      </c>
      <c r="D5" s="203">
        <v>13.242424</v>
      </c>
      <c r="E5" s="204">
        <v>88</v>
      </c>
      <c r="F5" s="203">
        <v>16.273178999999999</v>
      </c>
      <c r="G5" s="204">
        <v>79</v>
      </c>
      <c r="H5" s="203">
        <v>20.187806999999999</v>
      </c>
      <c r="I5" s="204">
        <v>69</v>
      </c>
      <c r="J5" s="203">
        <v>15.162696</v>
      </c>
      <c r="K5" s="204">
        <v>89</v>
      </c>
      <c r="L5" s="194">
        <v>0.3500530662685768</v>
      </c>
      <c r="M5" s="194">
        <v>0.66300681091393354</v>
      </c>
      <c r="N5" s="194">
        <v>0.70841058803961299</v>
      </c>
      <c r="O5" s="194">
        <v>0.61667851756035086</v>
      </c>
      <c r="P5" s="194">
        <v>18.411248423109285</v>
      </c>
      <c r="Q5" s="194">
        <v>34.871236044492377</v>
      </c>
      <c r="R5" s="194">
        <v>37.259274603671855</v>
      </c>
      <c r="S5" s="194">
        <v>32.434572006540307</v>
      </c>
      <c r="T5" s="200">
        <v>0.17527064266446174</v>
      </c>
      <c r="U5" s="200">
        <v>0.1774939933766608</v>
      </c>
      <c r="V5" s="200">
        <v>0.16263451186359631</v>
      </c>
      <c r="W5" s="200">
        <v>0</v>
      </c>
      <c r="X5" s="200">
        <v>6.7747919548707722</v>
      </c>
      <c r="Y5" s="200">
        <v>6.8607318378362185</v>
      </c>
      <c r="Z5" s="200">
        <v>6.2863635678402972</v>
      </c>
      <c r="AA5" s="200">
        <v>0</v>
      </c>
      <c r="AB5" s="194">
        <v>0.2666</v>
      </c>
      <c r="AC5" s="194">
        <v>0.26400000000000001</v>
      </c>
      <c r="AD5" s="194">
        <v>0.26569999999999999</v>
      </c>
      <c r="AE5" s="194">
        <v>0.26569999999999999</v>
      </c>
      <c r="AF5" s="194">
        <v>26.66</v>
      </c>
      <c r="AG5" s="194">
        <v>26.400000000000002</v>
      </c>
      <c r="AH5" s="194">
        <v>26.57</v>
      </c>
      <c r="AI5" s="194">
        <v>26.57</v>
      </c>
      <c r="AJ5" s="200">
        <v>2.8845999999999998</v>
      </c>
      <c r="AK5" s="200">
        <v>2.7082999999999999</v>
      </c>
      <c r="AL5" s="200">
        <v>2.8520000000000003</v>
      </c>
      <c r="AM5" s="200">
        <v>3.2650000000000001</v>
      </c>
      <c r="AN5" s="200">
        <v>14.366077792975899</v>
      </c>
      <c r="AO5" s="200">
        <v>13.233924775720682</v>
      </c>
      <c r="AP5" s="200">
        <v>14.15672902177613</v>
      </c>
      <c r="AQ5" s="200">
        <v>16.808908239736454</v>
      </c>
      <c r="AR5" s="194">
        <v>0</v>
      </c>
      <c r="AS5" s="194">
        <v>0</v>
      </c>
      <c r="AT5" s="194">
        <v>0.25</v>
      </c>
      <c r="AU5" s="194">
        <v>0</v>
      </c>
      <c r="AV5" s="194">
        <v>0</v>
      </c>
      <c r="AW5" s="194">
        <v>0</v>
      </c>
      <c r="AX5" s="194">
        <v>16.666666666666664</v>
      </c>
      <c r="AY5" s="194">
        <v>0</v>
      </c>
    </row>
  </sheetData>
  <conditionalFormatting sqref="K1:K5 I1:I5 G1:G5 E1:E5">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71D16-F769-46A1-8C47-D49003BA0B48}">
  <dimension ref="A1:BS5"/>
  <sheetViews>
    <sheetView workbookViewId="0">
      <selection activeCell="J16" sqref="J16"/>
    </sheetView>
  </sheetViews>
  <sheetFormatPr defaultRowHeight="14.4" x14ac:dyDescent="0.3"/>
  <sheetData>
    <row r="1" spans="1:71" ht="166.8" x14ac:dyDescent="0.3">
      <c r="A1" s="184" t="s">
        <v>581</v>
      </c>
      <c r="B1" s="184" t="s">
        <v>582</v>
      </c>
      <c r="C1" s="184" t="s">
        <v>583</v>
      </c>
      <c r="D1" s="201" t="s">
        <v>715</v>
      </c>
      <c r="E1" s="202" t="s">
        <v>585</v>
      </c>
      <c r="F1" s="201" t="s">
        <v>716</v>
      </c>
      <c r="G1" s="202" t="s">
        <v>585</v>
      </c>
      <c r="H1" s="201" t="s">
        <v>717</v>
      </c>
      <c r="I1" s="202" t="s">
        <v>585</v>
      </c>
      <c r="J1" s="201" t="s">
        <v>718</v>
      </c>
      <c r="K1" s="202" t="s">
        <v>585</v>
      </c>
      <c r="L1" s="187" t="s">
        <v>847</v>
      </c>
      <c r="M1" s="187" t="s">
        <v>848</v>
      </c>
      <c r="N1" s="187" t="s">
        <v>849</v>
      </c>
      <c r="O1" s="187" t="s">
        <v>850</v>
      </c>
      <c r="P1" s="187" t="s">
        <v>851</v>
      </c>
      <c r="Q1" s="187" t="s">
        <v>852</v>
      </c>
      <c r="R1" s="187" t="s">
        <v>853</v>
      </c>
      <c r="S1" s="187" t="s">
        <v>854</v>
      </c>
      <c r="T1" s="199" t="s">
        <v>855</v>
      </c>
      <c r="U1" s="199" t="s">
        <v>856</v>
      </c>
      <c r="V1" s="199" t="s">
        <v>857</v>
      </c>
      <c r="W1" s="199" t="s">
        <v>858</v>
      </c>
      <c r="X1" s="199" t="s">
        <v>859</v>
      </c>
      <c r="Y1" s="199" t="s">
        <v>860</v>
      </c>
      <c r="Z1" s="199" t="s">
        <v>861</v>
      </c>
      <c r="AA1" s="199" t="s">
        <v>862</v>
      </c>
      <c r="AB1" s="187" t="s">
        <v>863</v>
      </c>
      <c r="AC1" s="187" t="s">
        <v>864</v>
      </c>
      <c r="AD1" s="187" t="s">
        <v>865</v>
      </c>
      <c r="AE1" s="187" t="s">
        <v>866</v>
      </c>
      <c r="AF1" s="187" t="s">
        <v>867</v>
      </c>
      <c r="AG1" s="187" t="s">
        <v>868</v>
      </c>
      <c r="AH1" s="187" t="s">
        <v>869</v>
      </c>
      <c r="AI1" s="187" t="s">
        <v>870</v>
      </c>
      <c r="AJ1" s="199" t="s">
        <v>871</v>
      </c>
      <c r="AK1" s="199" t="s">
        <v>872</v>
      </c>
      <c r="AL1" s="199" t="s">
        <v>873</v>
      </c>
      <c r="AM1" s="199" t="s">
        <v>874</v>
      </c>
      <c r="AN1" s="199" t="s">
        <v>875</v>
      </c>
      <c r="AO1" s="199" t="s">
        <v>876</v>
      </c>
      <c r="AP1" s="199" t="s">
        <v>877</v>
      </c>
      <c r="AQ1" s="199" t="s">
        <v>878</v>
      </c>
      <c r="AR1" s="187" t="s">
        <v>879</v>
      </c>
      <c r="AS1" s="187" t="s">
        <v>880</v>
      </c>
      <c r="AT1" s="187" t="s">
        <v>881</v>
      </c>
      <c r="AU1" s="187" t="s">
        <v>882</v>
      </c>
      <c r="AV1" s="187" t="s">
        <v>883</v>
      </c>
      <c r="AW1" s="187" t="s">
        <v>884</v>
      </c>
      <c r="AX1" s="187" t="s">
        <v>885</v>
      </c>
      <c r="AY1" s="187" t="s">
        <v>886</v>
      </c>
      <c r="AZ1" s="187" t="s">
        <v>879</v>
      </c>
      <c r="BA1" s="187" t="s">
        <v>880</v>
      </c>
      <c r="BB1" s="187" t="s">
        <v>881</v>
      </c>
      <c r="BC1" s="187" t="s">
        <v>882</v>
      </c>
      <c r="BD1" s="199" t="s">
        <v>887</v>
      </c>
      <c r="BE1" s="199" t="s">
        <v>888</v>
      </c>
      <c r="BF1" s="199" t="s">
        <v>889</v>
      </c>
      <c r="BG1" s="199" t="s">
        <v>890</v>
      </c>
      <c r="BH1" s="199" t="s">
        <v>891</v>
      </c>
      <c r="BI1" s="199" t="s">
        <v>892</v>
      </c>
      <c r="BJ1" s="199" t="s">
        <v>893</v>
      </c>
      <c r="BK1" s="199" t="s">
        <v>894</v>
      </c>
      <c r="BL1" s="187" t="s">
        <v>895</v>
      </c>
      <c r="BM1" s="187" t="s">
        <v>896</v>
      </c>
      <c r="BN1" s="187" t="s">
        <v>897</v>
      </c>
      <c r="BO1" s="187" t="s">
        <v>898</v>
      </c>
      <c r="BP1" s="187" t="s">
        <v>899</v>
      </c>
      <c r="BQ1" s="187" t="s">
        <v>900</v>
      </c>
      <c r="BR1" s="187" t="s">
        <v>901</v>
      </c>
      <c r="BS1" s="187" t="s">
        <v>902</v>
      </c>
    </row>
    <row r="2" spans="1:71" x14ac:dyDescent="0.3">
      <c r="A2" t="s">
        <v>510</v>
      </c>
      <c r="B2" t="s">
        <v>609</v>
      </c>
      <c r="C2" t="s">
        <v>610</v>
      </c>
      <c r="D2" s="203">
        <v>59.926405000000003</v>
      </c>
      <c r="E2" s="204">
        <v>48</v>
      </c>
      <c r="F2" s="203">
        <v>60.435245999999999</v>
      </c>
      <c r="G2" s="204">
        <v>50</v>
      </c>
      <c r="H2" s="203">
        <v>60.839756999999999</v>
      </c>
      <c r="I2" s="204">
        <v>50</v>
      </c>
      <c r="J2" s="203">
        <v>60.734676999999998</v>
      </c>
      <c r="K2" s="204">
        <v>48</v>
      </c>
      <c r="L2" s="194">
        <v>80.748070000000013</v>
      </c>
      <c r="M2" s="194">
        <v>80.748070000000013</v>
      </c>
      <c r="N2" s="194">
        <v>80.748070000000013</v>
      </c>
      <c r="O2" s="194">
        <v>80.748070000000013</v>
      </c>
      <c r="P2" s="194">
        <v>80.748070000000013</v>
      </c>
      <c r="Q2" s="194">
        <v>80.748070000000013</v>
      </c>
      <c r="R2" s="194">
        <v>80.748070000000013</v>
      </c>
      <c r="S2" s="194">
        <v>80.748070000000013</v>
      </c>
      <c r="T2" s="200">
        <v>2.704895</v>
      </c>
      <c r="U2" s="200">
        <v>2.704895</v>
      </c>
      <c r="V2" s="200">
        <v>3.1</v>
      </c>
      <c r="W2" s="200">
        <v>3.1</v>
      </c>
      <c r="X2" s="200">
        <v>42.622374999999998</v>
      </c>
      <c r="Y2" s="200">
        <v>42.622374999999998</v>
      </c>
      <c r="Z2" s="200">
        <v>52.5</v>
      </c>
      <c r="AA2" s="200">
        <v>52.5</v>
      </c>
      <c r="AB2" s="194">
        <v>8.0833333333333339</v>
      </c>
      <c r="AC2" s="194">
        <v>8.0833333333333339</v>
      </c>
      <c r="AD2" s="194">
        <v>8.1333333333333329</v>
      </c>
      <c r="AE2" s="194">
        <v>7.8666666666666671</v>
      </c>
      <c r="AF2" s="194">
        <v>71.281599059376845</v>
      </c>
      <c r="AG2" s="194">
        <v>71.281599059376845</v>
      </c>
      <c r="AH2" s="194">
        <v>71.722516166960602</v>
      </c>
      <c r="AI2" s="194">
        <v>69.370958259847143</v>
      </c>
      <c r="AJ2" s="200">
        <v>39</v>
      </c>
      <c r="AK2" s="200">
        <v>39</v>
      </c>
      <c r="AL2" s="200">
        <v>39</v>
      </c>
      <c r="AM2" s="200">
        <v>39</v>
      </c>
      <c r="AN2" s="200">
        <v>39</v>
      </c>
      <c r="AO2" s="200">
        <v>39</v>
      </c>
      <c r="AP2" s="200">
        <v>39</v>
      </c>
      <c r="AQ2" s="200">
        <v>39</v>
      </c>
      <c r="AR2" s="194">
        <v>65.7</v>
      </c>
      <c r="AS2" s="194">
        <v>65.89</v>
      </c>
      <c r="AT2" s="194">
        <v>61.42</v>
      </c>
      <c r="AU2" s="194">
        <v>62.59</v>
      </c>
      <c r="AV2" s="194">
        <v>34.299999999999997</v>
      </c>
      <c r="AW2" s="194">
        <v>34.11</v>
      </c>
      <c r="AX2" s="194">
        <v>38.58</v>
      </c>
      <c r="AY2" s="194">
        <v>37.409999999999997</v>
      </c>
      <c r="AZ2" s="194">
        <v>65.7</v>
      </c>
      <c r="BA2" s="194">
        <v>65.89</v>
      </c>
      <c r="BB2" s="194">
        <v>61.42</v>
      </c>
      <c r="BC2" s="194">
        <v>62.59</v>
      </c>
      <c r="BD2" s="200">
        <v>64.402788888888892</v>
      </c>
      <c r="BE2" s="200">
        <v>67.774677777777782</v>
      </c>
      <c r="BF2" s="200">
        <v>64.757711111111121</v>
      </c>
      <c r="BG2" s="200">
        <v>65.203711111111105</v>
      </c>
      <c r="BH2" s="200">
        <v>64.402788888888892</v>
      </c>
      <c r="BI2" s="200">
        <v>67.774677777777782</v>
      </c>
      <c r="BJ2" s="200">
        <v>64.757711111111121</v>
      </c>
      <c r="BK2" s="200">
        <v>65.203711111111105</v>
      </c>
      <c r="BL2" s="194">
        <v>0.55730000000000002</v>
      </c>
      <c r="BM2" s="194">
        <v>0.55730000000000002</v>
      </c>
      <c r="BN2" s="194">
        <v>0.55730000000000002</v>
      </c>
      <c r="BO2" s="194">
        <v>0.55730000000000002</v>
      </c>
      <c r="BP2" s="194">
        <v>55.730000000000004</v>
      </c>
      <c r="BQ2" s="194">
        <v>55.730000000000004</v>
      </c>
      <c r="BR2" s="194">
        <v>55.730000000000004</v>
      </c>
      <c r="BS2" s="194">
        <v>55.730000000000004</v>
      </c>
    </row>
    <row r="3" spans="1:71" x14ac:dyDescent="0.3">
      <c r="A3" t="s">
        <v>513</v>
      </c>
      <c r="B3" t="s">
        <v>609</v>
      </c>
      <c r="C3" t="s">
        <v>610</v>
      </c>
      <c r="D3" s="203">
        <v>57.233837999999999</v>
      </c>
      <c r="E3" s="204">
        <v>58</v>
      </c>
      <c r="F3" s="203">
        <v>57.072167</v>
      </c>
      <c r="G3" s="204">
        <v>61</v>
      </c>
      <c r="H3" s="203">
        <v>57.051254</v>
      </c>
      <c r="I3" s="204">
        <v>62</v>
      </c>
      <c r="J3" s="203">
        <v>56.196300000000001</v>
      </c>
      <c r="K3" s="204">
        <v>66</v>
      </c>
      <c r="L3" s="194">
        <v>75.653450000000007</v>
      </c>
      <c r="M3" s="194">
        <v>75.653450000000007</v>
      </c>
      <c r="N3" s="194">
        <v>75.653450000000007</v>
      </c>
      <c r="O3" s="194">
        <v>75.653450000000007</v>
      </c>
      <c r="P3" s="194">
        <v>75.653450000000007</v>
      </c>
      <c r="Q3" s="194">
        <v>75.653450000000007</v>
      </c>
      <c r="R3" s="194">
        <v>75.653450000000007</v>
      </c>
      <c r="S3" s="194">
        <v>75.653450000000007</v>
      </c>
      <c r="T3" s="200">
        <v>2.8409529999999998</v>
      </c>
      <c r="U3" s="200">
        <v>2.8409529999999998</v>
      </c>
      <c r="V3" s="200">
        <v>2.8</v>
      </c>
      <c r="W3" s="200">
        <v>2.8</v>
      </c>
      <c r="X3" s="200">
        <v>46.023824999999995</v>
      </c>
      <c r="Y3" s="200">
        <v>46.023824999999995</v>
      </c>
      <c r="Z3" s="200">
        <v>44.999999999999993</v>
      </c>
      <c r="AA3" s="200">
        <v>44.999999999999993</v>
      </c>
      <c r="AB3" s="194">
        <v>6.7</v>
      </c>
      <c r="AC3" s="194">
        <v>6.7</v>
      </c>
      <c r="AD3" s="194">
        <v>6.8</v>
      </c>
      <c r="AE3" s="194">
        <v>6</v>
      </c>
      <c r="AF3" s="194">
        <v>59.082892416225754</v>
      </c>
      <c r="AG3" s="194">
        <v>59.082892416225754</v>
      </c>
      <c r="AH3" s="194">
        <v>59.964726631393297</v>
      </c>
      <c r="AI3" s="194">
        <v>52.910052910052904</v>
      </c>
      <c r="AJ3" s="200">
        <v>23</v>
      </c>
      <c r="AK3" s="200">
        <v>23</v>
      </c>
      <c r="AL3" s="200">
        <v>23</v>
      </c>
      <c r="AM3" s="200">
        <v>23</v>
      </c>
      <c r="AN3" s="200">
        <v>23</v>
      </c>
      <c r="AO3" s="200">
        <v>23</v>
      </c>
      <c r="AP3" s="200">
        <v>23</v>
      </c>
      <c r="AQ3" s="200">
        <v>23</v>
      </c>
      <c r="AR3" s="194">
        <v>62.8</v>
      </c>
      <c r="AS3" s="194">
        <v>62.46</v>
      </c>
      <c r="AT3" s="194">
        <v>59.65</v>
      </c>
      <c r="AU3" s="194">
        <v>61.47</v>
      </c>
      <c r="AV3" s="194">
        <v>37.200000000000003</v>
      </c>
      <c r="AW3" s="194">
        <v>37.54</v>
      </c>
      <c r="AX3" s="194">
        <v>40.35</v>
      </c>
      <c r="AY3" s="194">
        <v>38.53</v>
      </c>
      <c r="AZ3" s="194">
        <v>62.8</v>
      </c>
      <c r="BA3" s="194">
        <v>62.46</v>
      </c>
      <c r="BB3" s="194">
        <v>59.65</v>
      </c>
      <c r="BC3" s="194">
        <v>61.47</v>
      </c>
      <c r="BD3" s="200">
        <v>66.416700000000006</v>
      </c>
      <c r="BE3" s="200">
        <v>65.625</v>
      </c>
      <c r="BF3" s="200">
        <v>68.430599999999998</v>
      </c>
      <c r="BG3" s="200">
        <v>67.680599999999998</v>
      </c>
      <c r="BH3" s="200">
        <v>66.416700000000006</v>
      </c>
      <c r="BI3" s="200">
        <v>65.625</v>
      </c>
      <c r="BJ3" s="200">
        <v>68.430599999999998</v>
      </c>
      <c r="BK3" s="200">
        <v>67.680599999999998</v>
      </c>
      <c r="BL3" s="194">
        <v>0.67659999999999998</v>
      </c>
      <c r="BM3" s="194">
        <v>0.67659999999999998</v>
      </c>
      <c r="BN3" s="194">
        <v>0.67659999999999998</v>
      </c>
      <c r="BO3" s="194">
        <v>0.67659999999999998</v>
      </c>
      <c r="BP3" s="194">
        <v>67.66</v>
      </c>
      <c r="BQ3" s="194">
        <v>67.66</v>
      </c>
      <c r="BR3" s="194">
        <v>67.66</v>
      </c>
      <c r="BS3" s="194">
        <v>67.66</v>
      </c>
    </row>
    <row r="4" spans="1:71" x14ac:dyDescent="0.3">
      <c r="A4" t="s">
        <v>506</v>
      </c>
      <c r="B4" t="s">
        <v>609</v>
      </c>
      <c r="C4" t="s">
        <v>610</v>
      </c>
      <c r="D4" s="203">
        <v>52.707132999999999</v>
      </c>
      <c r="E4" s="204">
        <v>76</v>
      </c>
      <c r="F4" s="203">
        <v>53.846260999999998</v>
      </c>
      <c r="G4" s="204">
        <v>76</v>
      </c>
      <c r="H4" s="203">
        <v>52.945798000000003</v>
      </c>
      <c r="I4" s="204">
        <v>79</v>
      </c>
      <c r="J4" s="203">
        <v>54.03969</v>
      </c>
      <c r="K4" s="204">
        <v>70</v>
      </c>
      <c r="L4" s="194">
        <v>67.748470000000012</v>
      </c>
      <c r="M4" s="194">
        <v>67.748470000000012</v>
      </c>
      <c r="N4" s="194">
        <v>67.748470000000012</v>
      </c>
      <c r="O4" s="194">
        <v>67.748470000000012</v>
      </c>
      <c r="P4" s="194">
        <v>67.748470000000012</v>
      </c>
      <c r="Q4" s="194">
        <v>67.748470000000012</v>
      </c>
      <c r="R4" s="194">
        <v>67.748470000000012</v>
      </c>
      <c r="S4" s="194">
        <v>67.748470000000012</v>
      </c>
      <c r="T4" s="200">
        <v>2.6596030000000002</v>
      </c>
      <c r="U4" s="200">
        <v>2.6596030000000002</v>
      </c>
      <c r="V4" s="200">
        <v>2.5</v>
      </c>
      <c r="W4" s="200">
        <v>2.5</v>
      </c>
      <c r="X4" s="200">
        <v>41.490075000000004</v>
      </c>
      <c r="Y4" s="200">
        <v>41.490075000000004</v>
      </c>
      <c r="Z4" s="200">
        <v>37.5</v>
      </c>
      <c r="AA4" s="200">
        <v>37.5</v>
      </c>
      <c r="AB4" s="194">
        <v>5.8</v>
      </c>
      <c r="AC4" s="194">
        <v>5.8</v>
      </c>
      <c r="AD4" s="194">
        <v>5.9</v>
      </c>
      <c r="AE4" s="194">
        <v>6.9</v>
      </c>
      <c r="AF4" s="194">
        <v>51.14638447971781</v>
      </c>
      <c r="AG4" s="194">
        <v>51.14638447971781</v>
      </c>
      <c r="AH4" s="194">
        <v>52.028218694885368</v>
      </c>
      <c r="AI4" s="194">
        <v>60.846560846560848</v>
      </c>
      <c r="AJ4" s="200">
        <v>18</v>
      </c>
      <c r="AK4" s="200">
        <v>18</v>
      </c>
      <c r="AL4" s="200">
        <v>18</v>
      </c>
      <c r="AM4" s="200">
        <v>18</v>
      </c>
      <c r="AN4" s="200">
        <v>18</v>
      </c>
      <c r="AO4" s="200">
        <v>18</v>
      </c>
      <c r="AP4" s="200">
        <v>18</v>
      </c>
      <c r="AQ4" s="200">
        <v>18</v>
      </c>
      <c r="AR4" s="194">
        <v>62.51</v>
      </c>
      <c r="AS4" s="194">
        <v>66.22</v>
      </c>
      <c r="AT4" s="194">
        <v>64.650000000000006</v>
      </c>
      <c r="AU4" s="194">
        <v>66.599999999999994</v>
      </c>
      <c r="AV4" s="194">
        <v>37.49</v>
      </c>
      <c r="AW4" s="194">
        <v>33.78</v>
      </c>
      <c r="AX4" s="194">
        <v>35.35</v>
      </c>
      <c r="AY4" s="194">
        <v>33.4</v>
      </c>
      <c r="AZ4" s="194">
        <v>62.51</v>
      </c>
      <c r="BA4" s="194">
        <v>66.22</v>
      </c>
      <c r="BB4" s="194">
        <v>64.650000000000006</v>
      </c>
      <c r="BC4" s="194">
        <v>66.599999999999994</v>
      </c>
      <c r="BD4" s="200">
        <v>64.625</v>
      </c>
      <c r="BE4" s="200">
        <v>68.888900000000007</v>
      </c>
      <c r="BF4" s="200">
        <v>67.263900000000007</v>
      </c>
      <c r="BG4" s="200">
        <v>64.152799999999999</v>
      </c>
      <c r="BH4" s="200">
        <v>64.625</v>
      </c>
      <c r="BI4" s="200">
        <v>68.888900000000007</v>
      </c>
      <c r="BJ4" s="200">
        <v>67.263900000000007</v>
      </c>
      <c r="BK4" s="200">
        <v>64.152799999999999</v>
      </c>
      <c r="BL4" s="194">
        <v>0.63429999999999997</v>
      </c>
      <c r="BM4" s="194">
        <v>0.63429999999999997</v>
      </c>
      <c r="BN4" s="194">
        <v>0.63429999999999997</v>
      </c>
      <c r="BO4" s="194">
        <v>0.63429999999999997</v>
      </c>
      <c r="BP4" s="194">
        <v>63.43</v>
      </c>
      <c r="BQ4" s="194">
        <v>63.43</v>
      </c>
      <c r="BR4" s="194">
        <v>63.43</v>
      </c>
      <c r="BS4" s="194">
        <v>63.43</v>
      </c>
    </row>
    <row r="5" spans="1:71" x14ac:dyDescent="0.3">
      <c r="A5" t="s">
        <v>508</v>
      </c>
      <c r="B5" t="s">
        <v>609</v>
      </c>
      <c r="C5" t="s">
        <v>610</v>
      </c>
      <c r="D5" s="203">
        <v>52.482286000000002</v>
      </c>
      <c r="E5" s="204">
        <v>79</v>
      </c>
      <c r="F5" s="203">
        <v>53.272556000000002</v>
      </c>
      <c r="G5" s="204">
        <v>78</v>
      </c>
      <c r="H5" s="203">
        <v>53.283828999999997</v>
      </c>
      <c r="I5" s="204">
        <v>75</v>
      </c>
      <c r="J5" s="203">
        <v>53.088186</v>
      </c>
      <c r="K5" s="204">
        <v>77</v>
      </c>
      <c r="L5" s="194">
        <v>65.442530000000005</v>
      </c>
      <c r="M5" s="194">
        <v>65.442530000000005</v>
      </c>
      <c r="N5" s="194">
        <v>65.442530000000005</v>
      </c>
      <c r="O5" s="194">
        <v>65.442530000000005</v>
      </c>
      <c r="P5" s="194">
        <v>65.442530000000005</v>
      </c>
      <c r="Q5" s="194">
        <v>65.442530000000005</v>
      </c>
      <c r="R5" s="194">
        <v>65.442530000000005</v>
      </c>
      <c r="S5" s="194">
        <v>65.442530000000005</v>
      </c>
      <c r="T5" s="200">
        <v>2.8085650000000002</v>
      </c>
      <c r="U5" s="200">
        <v>2.8085650000000002</v>
      </c>
      <c r="V5" s="200">
        <v>3</v>
      </c>
      <c r="W5" s="200">
        <v>3</v>
      </c>
      <c r="X5" s="200">
        <v>45.214125000000003</v>
      </c>
      <c r="Y5" s="200">
        <v>45.214125000000003</v>
      </c>
      <c r="Z5" s="200">
        <v>50</v>
      </c>
      <c r="AA5" s="200">
        <v>50</v>
      </c>
      <c r="AB5" s="194">
        <v>6.9</v>
      </c>
      <c r="AC5" s="194">
        <v>6.9</v>
      </c>
      <c r="AD5" s="194">
        <v>6.9</v>
      </c>
      <c r="AE5" s="194">
        <v>6.6</v>
      </c>
      <c r="AF5" s="194">
        <v>60.846560846560848</v>
      </c>
      <c r="AG5" s="194">
        <v>60.846560846560848</v>
      </c>
      <c r="AH5" s="194">
        <v>60.846560846560848</v>
      </c>
      <c r="AI5" s="194">
        <v>58.201058201058196</v>
      </c>
      <c r="AJ5" s="200">
        <v>13</v>
      </c>
      <c r="AK5" s="200">
        <v>13</v>
      </c>
      <c r="AL5" s="200">
        <v>13</v>
      </c>
      <c r="AM5" s="200">
        <v>13</v>
      </c>
      <c r="AN5" s="200">
        <v>13</v>
      </c>
      <c r="AO5" s="200">
        <v>13</v>
      </c>
      <c r="AP5" s="200">
        <v>13</v>
      </c>
      <c r="AQ5" s="200">
        <v>13</v>
      </c>
      <c r="AR5" s="194">
        <v>60.5</v>
      </c>
      <c r="AS5" s="194">
        <v>62.66</v>
      </c>
      <c r="AT5" s="194">
        <v>60.97</v>
      </c>
      <c r="AU5" s="194">
        <v>61.8</v>
      </c>
      <c r="AV5" s="194">
        <v>39.5</v>
      </c>
      <c r="AW5" s="194">
        <v>37.340000000000003</v>
      </c>
      <c r="AX5" s="194">
        <v>39.03</v>
      </c>
      <c r="AY5" s="194">
        <v>38.200000000000003</v>
      </c>
      <c r="AZ5" s="194">
        <v>60.5</v>
      </c>
      <c r="BA5" s="194">
        <v>62.66</v>
      </c>
      <c r="BB5" s="194">
        <v>60.97</v>
      </c>
      <c r="BC5" s="194">
        <v>61.8</v>
      </c>
      <c r="BD5" s="200">
        <v>64.402788888888892</v>
      </c>
      <c r="BE5" s="200">
        <v>67.774677777777782</v>
      </c>
      <c r="BF5" s="200">
        <v>64.757711111111121</v>
      </c>
      <c r="BG5" s="200">
        <v>65.203711111111105</v>
      </c>
      <c r="BH5" s="200">
        <v>64.402788888888892</v>
      </c>
      <c r="BI5" s="200">
        <v>67.774677777777782</v>
      </c>
      <c r="BJ5" s="200">
        <v>64.757711111111121</v>
      </c>
      <c r="BK5" s="200">
        <v>65.203711111111105</v>
      </c>
      <c r="BL5" s="194">
        <v>0.57969999999999999</v>
      </c>
      <c r="BM5" s="194">
        <v>0.57969999999999999</v>
      </c>
      <c r="BN5" s="194">
        <v>0.57969999999999999</v>
      </c>
      <c r="BO5" s="194">
        <v>0.57969999999999999</v>
      </c>
      <c r="BP5" s="194">
        <v>57.97</v>
      </c>
      <c r="BQ5" s="194">
        <v>57.97</v>
      </c>
      <c r="BR5" s="194">
        <v>57.97</v>
      </c>
      <c r="BS5" s="194">
        <v>57.97</v>
      </c>
    </row>
  </sheetData>
  <conditionalFormatting sqref="K1:K5 I1:I5 G1:G5 E1:E5">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5D0A7-6DC4-4492-9CD0-A1030B69907D}">
  <dimension ref="A1:CA5"/>
  <sheetViews>
    <sheetView workbookViewId="0">
      <selection activeCell="L15" sqref="L15"/>
    </sheetView>
  </sheetViews>
  <sheetFormatPr defaultRowHeight="14.4" x14ac:dyDescent="0.3"/>
  <sheetData>
    <row r="1" spans="1:79" ht="180.6" x14ac:dyDescent="0.3">
      <c r="A1" s="184" t="s">
        <v>581</v>
      </c>
      <c r="B1" s="184" t="s">
        <v>582</v>
      </c>
      <c r="C1" s="184" t="s">
        <v>583</v>
      </c>
      <c r="D1" s="201" t="s">
        <v>711</v>
      </c>
      <c r="E1" s="202" t="s">
        <v>585</v>
      </c>
      <c r="F1" s="201" t="s">
        <v>712</v>
      </c>
      <c r="G1" s="202" t="s">
        <v>585</v>
      </c>
      <c r="H1" s="201" t="s">
        <v>713</v>
      </c>
      <c r="I1" s="202" t="s">
        <v>585</v>
      </c>
      <c r="J1" s="201" t="s">
        <v>714</v>
      </c>
      <c r="K1" s="202" t="s">
        <v>585</v>
      </c>
      <c r="L1" s="187" t="s">
        <v>903</v>
      </c>
      <c r="M1" s="187" t="s">
        <v>904</v>
      </c>
      <c r="N1" s="187" t="s">
        <v>905</v>
      </c>
      <c r="O1" s="187" t="s">
        <v>906</v>
      </c>
      <c r="P1" s="187" t="s">
        <v>907</v>
      </c>
      <c r="Q1" s="187" t="s">
        <v>908</v>
      </c>
      <c r="R1" s="187" t="s">
        <v>909</v>
      </c>
      <c r="S1" s="187" t="s">
        <v>910</v>
      </c>
      <c r="T1" s="199" t="s">
        <v>911</v>
      </c>
      <c r="U1" s="199" t="s">
        <v>912</v>
      </c>
      <c r="V1" s="199" t="s">
        <v>913</v>
      </c>
      <c r="W1" s="199" t="s">
        <v>914</v>
      </c>
      <c r="X1" s="199" t="s">
        <v>915</v>
      </c>
      <c r="Y1" s="199" t="s">
        <v>916</v>
      </c>
      <c r="Z1" s="199" t="s">
        <v>917</v>
      </c>
      <c r="AA1" s="199" t="s">
        <v>918</v>
      </c>
      <c r="AB1" s="199" t="s">
        <v>919</v>
      </c>
      <c r="AC1" s="199" t="s">
        <v>920</v>
      </c>
      <c r="AD1" s="199" t="s">
        <v>921</v>
      </c>
      <c r="AE1" s="199" t="s">
        <v>922</v>
      </c>
      <c r="AF1" s="199" t="s">
        <v>923</v>
      </c>
      <c r="AG1" s="199" t="s">
        <v>924</v>
      </c>
      <c r="AH1" s="199" t="s">
        <v>925</v>
      </c>
      <c r="AI1" s="199" t="s">
        <v>926</v>
      </c>
      <c r="AJ1" s="199" t="s">
        <v>927</v>
      </c>
      <c r="AK1" s="199" t="s">
        <v>928</v>
      </c>
      <c r="AL1" s="199" t="s">
        <v>929</v>
      </c>
      <c r="AM1" s="199" t="s">
        <v>930</v>
      </c>
      <c r="AN1" s="187" t="s">
        <v>931</v>
      </c>
      <c r="AO1" s="187" t="s">
        <v>932</v>
      </c>
      <c r="AP1" s="187" t="s">
        <v>933</v>
      </c>
      <c r="AQ1" s="187" t="s">
        <v>934</v>
      </c>
      <c r="AR1" s="187" t="s">
        <v>935</v>
      </c>
      <c r="AS1" s="187" t="s">
        <v>936</v>
      </c>
      <c r="AT1" s="187" t="s">
        <v>937</v>
      </c>
      <c r="AU1" s="187" t="s">
        <v>938</v>
      </c>
      <c r="AV1" s="199" t="s">
        <v>939</v>
      </c>
      <c r="AW1" s="199" t="s">
        <v>940</v>
      </c>
      <c r="AX1" s="199" t="s">
        <v>941</v>
      </c>
      <c r="AY1" s="199" t="s">
        <v>942</v>
      </c>
      <c r="AZ1" s="199" t="s">
        <v>943</v>
      </c>
      <c r="BA1" s="199" t="s">
        <v>944</v>
      </c>
      <c r="BB1" s="199" t="s">
        <v>945</v>
      </c>
      <c r="BC1" s="199" t="s">
        <v>946</v>
      </c>
      <c r="BD1" s="187" t="s">
        <v>947</v>
      </c>
      <c r="BE1" s="187" t="s">
        <v>948</v>
      </c>
      <c r="BF1" s="187" t="s">
        <v>949</v>
      </c>
      <c r="BG1" s="187" t="s">
        <v>950</v>
      </c>
      <c r="BH1" s="187" t="s">
        <v>951</v>
      </c>
      <c r="BI1" s="187" t="s">
        <v>952</v>
      </c>
      <c r="BJ1" s="187" t="s">
        <v>953</v>
      </c>
      <c r="BK1" s="187" t="s">
        <v>954</v>
      </c>
      <c r="BL1" s="199" t="s">
        <v>955</v>
      </c>
      <c r="BM1" s="199" t="s">
        <v>956</v>
      </c>
      <c r="BN1" s="199" t="s">
        <v>957</v>
      </c>
      <c r="BO1" s="199" t="s">
        <v>958</v>
      </c>
      <c r="BP1" s="199" t="s">
        <v>959</v>
      </c>
      <c r="BQ1" s="199" t="s">
        <v>960</v>
      </c>
      <c r="BR1" s="199" t="s">
        <v>961</v>
      </c>
      <c r="BS1" s="199" t="s">
        <v>962</v>
      </c>
      <c r="BT1" s="187" t="s">
        <v>963</v>
      </c>
      <c r="BU1" s="187" t="s">
        <v>964</v>
      </c>
      <c r="BV1" s="187" t="s">
        <v>965</v>
      </c>
      <c r="BW1" s="187" t="s">
        <v>966</v>
      </c>
      <c r="BX1" s="187" t="s">
        <v>967</v>
      </c>
      <c r="BY1" s="187" t="s">
        <v>968</v>
      </c>
      <c r="BZ1" s="187" t="s">
        <v>969</v>
      </c>
      <c r="CA1" s="187" t="s">
        <v>970</v>
      </c>
    </row>
    <row r="2" spans="1:79" x14ac:dyDescent="0.3">
      <c r="A2" t="s">
        <v>506</v>
      </c>
      <c r="B2" t="s">
        <v>609</v>
      </c>
      <c r="C2" t="s">
        <v>610</v>
      </c>
      <c r="D2" s="203">
        <v>52.248703999999996</v>
      </c>
      <c r="E2" s="204">
        <v>84</v>
      </c>
      <c r="F2" s="203">
        <v>60.168087999999997</v>
      </c>
      <c r="G2" s="204">
        <v>68</v>
      </c>
      <c r="H2" s="203">
        <v>60.889094999999998</v>
      </c>
      <c r="I2" s="204">
        <v>61</v>
      </c>
      <c r="J2" s="203">
        <v>64.395345000000006</v>
      </c>
      <c r="K2" s="204">
        <v>48</v>
      </c>
      <c r="L2" s="194">
        <v>6.9044999999999996</v>
      </c>
      <c r="M2" s="194">
        <v>6.8112000000000004</v>
      </c>
      <c r="N2" s="194">
        <v>6.4920999999999998</v>
      </c>
      <c r="O2" s="194">
        <v>0.2432</v>
      </c>
      <c r="P2" s="194">
        <v>75.358810237999649</v>
      </c>
      <c r="Q2" s="194">
        <v>75.726083910027796</v>
      </c>
      <c r="R2" s="194">
        <v>76.982214979097293</v>
      </c>
      <c r="S2" s="194">
        <v>100</v>
      </c>
      <c r="T2" s="200">
        <v>77.28</v>
      </c>
      <c r="U2" s="200">
        <v>33.46</v>
      </c>
      <c r="V2" s="200">
        <v>33.46</v>
      </c>
      <c r="W2" s="200">
        <v>33.46</v>
      </c>
      <c r="X2" s="200">
        <v>48.59</v>
      </c>
      <c r="Y2" s="200">
        <v>22</v>
      </c>
      <c r="Z2" s="200">
        <v>22</v>
      </c>
      <c r="AA2" s="200">
        <v>22</v>
      </c>
      <c r="AB2" s="200">
        <v>2.7540289021714415</v>
      </c>
      <c r="AC2" s="200">
        <v>58.011147259842119</v>
      </c>
      <c r="AD2" s="200">
        <v>58.011147259842119</v>
      </c>
      <c r="AE2" s="200">
        <v>58.011147259842119</v>
      </c>
      <c r="AF2" s="200">
        <v>0</v>
      </c>
      <c r="AG2" s="200">
        <v>52.313839558428057</v>
      </c>
      <c r="AH2" s="200">
        <v>52.313839558428057</v>
      </c>
      <c r="AI2" s="200">
        <v>52.313839558428057</v>
      </c>
      <c r="AJ2" s="200">
        <v>1.3770144510857207</v>
      </c>
      <c r="AK2" s="200">
        <v>55.162493409135088</v>
      </c>
      <c r="AL2" s="200">
        <v>55.162493409135088</v>
      </c>
      <c r="AM2" s="200">
        <v>55.162493409135088</v>
      </c>
      <c r="AN2" s="194">
        <v>64.822199999999995</v>
      </c>
      <c r="AO2" s="194">
        <v>64.875799999999998</v>
      </c>
      <c r="AP2" s="194">
        <v>65.022400000000005</v>
      </c>
      <c r="AQ2" s="194">
        <v>66.654700000000005</v>
      </c>
      <c r="AR2" s="194">
        <v>64.822199999999995</v>
      </c>
      <c r="AS2" s="194">
        <v>64.875799999999998</v>
      </c>
      <c r="AT2" s="194">
        <v>65.022400000000005</v>
      </c>
      <c r="AU2" s="194">
        <v>66.654700000000005</v>
      </c>
      <c r="AV2" s="200">
        <v>-0.38369999999999999</v>
      </c>
      <c r="AW2" s="200">
        <v>-0.3241</v>
      </c>
      <c r="AX2" s="200">
        <v>-0.1804</v>
      </c>
      <c r="AY2" s="200">
        <v>-0.2382</v>
      </c>
      <c r="AZ2" s="200">
        <v>42.325999999999993</v>
      </c>
      <c r="BA2" s="200">
        <v>43.518000000000001</v>
      </c>
      <c r="BB2" s="200">
        <v>46.392000000000003</v>
      </c>
      <c r="BC2" s="200">
        <v>45.235999999999997</v>
      </c>
      <c r="BD2" s="194">
        <v>4340.9198540572133</v>
      </c>
      <c r="BE2" s="194">
        <v>4361.9992929296259</v>
      </c>
      <c r="BF2" s="194">
        <v>4322.5496753333246</v>
      </c>
      <c r="BG2" s="194">
        <v>5262.9135962038872</v>
      </c>
      <c r="BH2" s="194">
        <v>6.8764898902274192</v>
      </c>
      <c r="BI2" s="194">
        <v>6.9138238359725657</v>
      </c>
      <c r="BJ2" s="194">
        <v>6.8439543346105243</v>
      </c>
      <c r="BK2" s="194">
        <v>8.5094396359494251</v>
      </c>
      <c r="BL2" s="200">
        <v>1855.6813</v>
      </c>
      <c r="BM2" s="200">
        <v>1855.6813</v>
      </c>
      <c r="BN2" s="200">
        <v>1799.5508</v>
      </c>
      <c r="BO2" s="200">
        <v>1840.6918000000001</v>
      </c>
      <c r="BP2" s="200">
        <v>74.980414944082099</v>
      </c>
      <c r="BQ2" s="200">
        <v>74.980414944082099</v>
      </c>
      <c r="BR2" s="200">
        <v>75.820599884907821</v>
      </c>
      <c r="BS2" s="200">
        <v>75.204784086892289</v>
      </c>
      <c r="BT2" s="194">
        <v>118</v>
      </c>
      <c r="BU2" s="194">
        <v>118</v>
      </c>
      <c r="BV2" s="194">
        <v>118</v>
      </c>
      <c r="BW2" s="194">
        <v>118</v>
      </c>
      <c r="BX2" s="194">
        <v>100</v>
      </c>
      <c r="BY2" s="194">
        <v>100</v>
      </c>
      <c r="BZ2" s="194">
        <v>100</v>
      </c>
      <c r="CA2" s="194">
        <v>100</v>
      </c>
    </row>
    <row r="3" spans="1:79" x14ac:dyDescent="0.3">
      <c r="A3" t="s">
        <v>513</v>
      </c>
      <c r="B3" t="s">
        <v>609</v>
      </c>
      <c r="C3" t="s">
        <v>610</v>
      </c>
      <c r="D3" s="203">
        <v>64.050760999999994</v>
      </c>
      <c r="E3" s="204">
        <v>52</v>
      </c>
      <c r="F3" s="203">
        <v>65.428843000000001</v>
      </c>
      <c r="G3" s="204">
        <v>52</v>
      </c>
      <c r="H3" s="203">
        <v>64.766632000000001</v>
      </c>
      <c r="I3" s="204">
        <v>52</v>
      </c>
      <c r="J3" s="203">
        <v>64.056005999999996</v>
      </c>
      <c r="K3" s="204">
        <v>50</v>
      </c>
      <c r="L3" s="194">
        <v>10.734881818181819</v>
      </c>
      <c r="M3" s="194">
        <v>8.8336636363636369</v>
      </c>
      <c r="N3" s="194">
        <v>10.466554545454544</v>
      </c>
      <c r="O3" s="194">
        <v>12.337700000000002</v>
      </c>
      <c r="P3" s="194">
        <v>60.280585204414301</v>
      </c>
      <c r="Q3" s="194">
        <v>67.764694346569215</v>
      </c>
      <c r="R3" s="194">
        <v>61.336850400125407</v>
      </c>
      <c r="S3" s="194">
        <v>53.971121975798511</v>
      </c>
      <c r="T3" s="200">
        <v>4.34</v>
      </c>
      <c r="U3" s="200">
        <v>3.85</v>
      </c>
      <c r="V3" s="200">
        <v>3.85</v>
      </c>
      <c r="W3" s="200">
        <v>3.85</v>
      </c>
      <c r="X3" s="200">
        <v>4.0999999999999996</v>
      </c>
      <c r="Y3" s="200">
        <v>3.11</v>
      </c>
      <c r="Z3" s="200">
        <v>3.11</v>
      </c>
      <c r="AA3" s="200">
        <v>3.11</v>
      </c>
      <c r="AB3" s="200">
        <v>94.731532622128071</v>
      </c>
      <c r="AC3" s="200">
        <v>95.349423721974219</v>
      </c>
      <c r="AD3" s="200">
        <v>95.349423721974219</v>
      </c>
      <c r="AE3" s="200">
        <v>95.349423721974219</v>
      </c>
      <c r="AF3" s="200">
        <v>91.227475200709577</v>
      </c>
      <c r="AG3" s="200">
        <v>93.379681864724034</v>
      </c>
      <c r="AH3" s="200">
        <v>93.379681864724034</v>
      </c>
      <c r="AI3" s="200">
        <v>93.379681864724034</v>
      </c>
      <c r="AJ3" s="200">
        <v>92.979503911418817</v>
      </c>
      <c r="AK3" s="200">
        <v>94.364552793349134</v>
      </c>
      <c r="AL3" s="200">
        <v>94.364552793349134</v>
      </c>
      <c r="AM3" s="200">
        <v>94.364552793349134</v>
      </c>
      <c r="AN3" s="194">
        <v>68.281700000000001</v>
      </c>
      <c r="AO3" s="194">
        <v>68.317599999999999</v>
      </c>
      <c r="AP3" s="194">
        <v>68.996899999999997</v>
      </c>
      <c r="AQ3" s="194">
        <v>69.126900000000006</v>
      </c>
      <c r="AR3" s="194">
        <v>68.281700000000001</v>
      </c>
      <c r="AS3" s="194">
        <v>68.317599999999999</v>
      </c>
      <c r="AT3" s="194">
        <v>68.996899999999997</v>
      </c>
      <c r="AU3" s="194">
        <v>69.126900000000006</v>
      </c>
      <c r="AV3" s="200">
        <v>0.66569999999999996</v>
      </c>
      <c r="AW3" s="200">
        <v>0.69640000000000002</v>
      </c>
      <c r="AX3" s="200">
        <v>0.74470000000000003</v>
      </c>
      <c r="AY3" s="200">
        <v>0.75039999999999996</v>
      </c>
      <c r="AZ3" s="200">
        <v>63.314000000000007</v>
      </c>
      <c r="BA3" s="200">
        <v>63.928000000000004</v>
      </c>
      <c r="BB3" s="200">
        <v>64.893999999999991</v>
      </c>
      <c r="BC3" s="200">
        <v>65.007999999999996</v>
      </c>
      <c r="BD3" s="194">
        <v>5868.8070715584754</v>
      </c>
      <c r="BE3" s="194">
        <v>5940.8043787314755</v>
      </c>
      <c r="BF3" s="194">
        <v>6351.2697356066546</v>
      </c>
      <c r="BG3" s="194">
        <v>7431.6405627673748</v>
      </c>
      <c r="BH3" s="194">
        <v>9.5825419264392675</v>
      </c>
      <c r="BI3" s="194">
        <v>9.7100568748239358</v>
      </c>
      <c r="BJ3" s="194">
        <v>10.437035019574063</v>
      </c>
      <c r="BK3" s="194">
        <v>12.350487559273533</v>
      </c>
      <c r="BL3" s="200">
        <v>3262.8719000000001</v>
      </c>
      <c r="BM3" s="200">
        <v>3262.8719000000001</v>
      </c>
      <c r="BN3" s="200">
        <v>3301.6142</v>
      </c>
      <c r="BO3" s="200">
        <v>3285.9881</v>
      </c>
      <c r="BP3" s="200">
        <v>53.916993969896865</v>
      </c>
      <c r="BQ3" s="200">
        <v>53.916993969896865</v>
      </c>
      <c r="BR3" s="200">
        <v>53.33708292273085</v>
      </c>
      <c r="BS3" s="200">
        <v>53.570980962189552</v>
      </c>
      <c r="BT3" s="194">
        <v>118</v>
      </c>
      <c r="BU3" s="194">
        <v>118</v>
      </c>
      <c r="BV3" s="194">
        <v>118</v>
      </c>
      <c r="BW3" s="194">
        <v>118</v>
      </c>
      <c r="BX3" s="194">
        <v>100</v>
      </c>
      <c r="BY3" s="194">
        <v>100</v>
      </c>
      <c r="BZ3" s="194">
        <v>100</v>
      </c>
      <c r="CA3" s="194">
        <v>100</v>
      </c>
    </row>
    <row r="4" spans="1:79" x14ac:dyDescent="0.3">
      <c r="A4" t="s">
        <v>510</v>
      </c>
      <c r="B4" t="s">
        <v>609</v>
      </c>
      <c r="C4" t="s">
        <v>610</v>
      </c>
      <c r="D4" s="203">
        <v>60.773187</v>
      </c>
      <c r="E4" s="204">
        <v>61</v>
      </c>
      <c r="F4" s="203">
        <v>61.826040999999996</v>
      </c>
      <c r="G4" s="204">
        <v>62</v>
      </c>
      <c r="H4" s="203">
        <v>60.330848000000003</v>
      </c>
      <c r="I4" s="204">
        <v>64</v>
      </c>
      <c r="J4" s="203">
        <v>57.260483999999998</v>
      </c>
      <c r="K4" s="204">
        <v>70</v>
      </c>
      <c r="L4" s="194">
        <v>10.1159</v>
      </c>
      <c r="M4" s="194">
        <v>7.8768000000000002</v>
      </c>
      <c r="N4" s="194">
        <v>10.5784</v>
      </c>
      <c r="O4" s="194">
        <v>17.354500000000002</v>
      </c>
      <c r="P4" s="194">
        <v>62.71719533605738</v>
      </c>
      <c r="Q4" s="194">
        <v>71.531369816638716</v>
      </c>
      <c r="R4" s="194">
        <v>60.896572899690597</v>
      </c>
      <c r="S4" s="194">
        <v>34.222584378469023</v>
      </c>
      <c r="T4" s="200">
        <v>6.23</v>
      </c>
      <c r="U4" s="200">
        <v>7.46</v>
      </c>
      <c r="V4" s="200">
        <v>7.46</v>
      </c>
      <c r="W4" s="200">
        <v>7.46</v>
      </c>
      <c r="X4" s="200">
        <v>13.3</v>
      </c>
      <c r="Y4" s="200">
        <v>14.18</v>
      </c>
      <c r="Z4" s="200">
        <v>14.18</v>
      </c>
      <c r="AA4" s="200">
        <v>14.18</v>
      </c>
      <c r="AB4" s="200">
        <v>92.348238379864313</v>
      </c>
      <c r="AC4" s="200">
        <v>90.797205619026002</v>
      </c>
      <c r="AD4" s="200">
        <v>90.797205619026002</v>
      </c>
      <c r="AE4" s="200">
        <v>90.797205619026002</v>
      </c>
      <c r="AF4" s="200">
        <v>71.22717084825203</v>
      </c>
      <c r="AG4" s="200">
        <v>69.314098258016969</v>
      </c>
      <c r="AH4" s="200">
        <v>69.314098258016969</v>
      </c>
      <c r="AI4" s="200">
        <v>69.314098258016969</v>
      </c>
      <c r="AJ4" s="200">
        <v>81.787704614058171</v>
      </c>
      <c r="AK4" s="200">
        <v>80.055651938521493</v>
      </c>
      <c r="AL4" s="200">
        <v>80.055651938521493</v>
      </c>
      <c r="AM4" s="200">
        <v>80.055651938521493</v>
      </c>
      <c r="AN4" s="194">
        <v>67.670500000000004</v>
      </c>
      <c r="AO4" s="194">
        <v>67.826499999999996</v>
      </c>
      <c r="AP4" s="194">
        <v>63.2776</v>
      </c>
      <c r="AQ4" s="194">
        <v>65.862300000000005</v>
      </c>
      <c r="AR4" s="194">
        <v>67.670500000000004</v>
      </c>
      <c r="AS4" s="194">
        <v>67.826499999999996</v>
      </c>
      <c r="AT4" s="194">
        <v>63.2776</v>
      </c>
      <c r="AU4" s="194">
        <v>65.862300000000005</v>
      </c>
      <c r="AV4" s="200">
        <v>3.5299999999999998E-2</v>
      </c>
      <c r="AW4" s="200">
        <v>4.4699999999999997E-2</v>
      </c>
      <c r="AX4" s="200">
        <v>0.20580000000000001</v>
      </c>
      <c r="AY4" s="200">
        <v>0.24859999999999999</v>
      </c>
      <c r="AZ4" s="200">
        <v>50.705999999999996</v>
      </c>
      <c r="BA4" s="200">
        <v>50.894000000000005</v>
      </c>
      <c r="BB4" s="200">
        <v>54.116</v>
      </c>
      <c r="BC4" s="200">
        <v>54.972000000000001</v>
      </c>
      <c r="BD4" s="194">
        <v>5322.6385936029246</v>
      </c>
      <c r="BE4" s="194">
        <v>5290.9384327311864</v>
      </c>
      <c r="BF4" s="194">
        <v>5325.9793864112371</v>
      </c>
      <c r="BG4" s="194">
        <v>5996.110951786497</v>
      </c>
      <c r="BH4" s="194">
        <v>8.6152190082572364</v>
      </c>
      <c r="BI4" s="194">
        <v>8.5590746254175798</v>
      </c>
      <c r="BJ4" s="194">
        <v>8.6211359104198717</v>
      </c>
      <c r="BK4" s="194">
        <v>9.8080107440082074</v>
      </c>
      <c r="BL4" s="200">
        <v>3262.9591999999998</v>
      </c>
      <c r="BM4" s="200">
        <v>3262.9591999999998</v>
      </c>
      <c r="BN4" s="200">
        <v>3167.2053000000001</v>
      </c>
      <c r="BO4" s="200">
        <v>3130.203</v>
      </c>
      <c r="BP4" s="200">
        <v>53.915687226765527</v>
      </c>
      <c r="BQ4" s="200">
        <v>53.915687226765527</v>
      </c>
      <c r="BR4" s="200">
        <v>55.34897189027879</v>
      </c>
      <c r="BS4" s="200">
        <v>55.902837885342358</v>
      </c>
      <c r="BT4" s="194">
        <v>118</v>
      </c>
      <c r="BU4" s="194">
        <v>118</v>
      </c>
      <c r="BV4" s="194">
        <v>118</v>
      </c>
      <c r="BW4" s="194">
        <v>118</v>
      </c>
      <c r="BX4" s="194">
        <v>100</v>
      </c>
      <c r="BY4" s="194">
        <v>100</v>
      </c>
      <c r="BZ4" s="194">
        <v>100</v>
      </c>
      <c r="CA4" s="194">
        <v>100</v>
      </c>
    </row>
    <row r="5" spans="1:79" x14ac:dyDescent="0.3">
      <c r="A5" t="s">
        <v>508</v>
      </c>
      <c r="B5" t="s">
        <v>609</v>
      </c>
      <c r="C5" t="s">
        <v>610</v>
      </c>
      <c r="D5" s="203">
        <v>53.791781</v>
      </c>
      <c r="E5" s="204">
        <v>81</v>
      </c>
      <c r="F5" s="203">
        <v>56.154057999999999</v>
      </c>
      <c r="G5" s="204">
        <v>80</v>
      </c>
      <c r="H5" s="203">
        <v>55.249702999999997</v>
      </c>
      <c r="I5" s="204">
        <v>80</v>
      </c>
      <c r="J5" s="203">
        <v>53.978527999999997</v>
      </c>
      <c r="K5" s="204">
        <v>80</v>
      </c>
      <c r="L5" s="194">
        <v>14.018000000000001</v>
      </c>
      <c r="M5" s="194">
        <v>9.8541000000000007</v>
      </c>
      <c r="N5" s="194">
        <v>12.181900000000001</v>
      </c>
      <c r="O5" s="194">
        <v>16.700700000000001</v>
      </c>
      <c r="P5" s="194">
        <v>47.356653046442595</v>
      </c>
      <c r="Q5" s="194">
        <v>63.747766047064566</v>
      </c>
      <c r="R5" s="194">
        <v>54.584425706795152</v>
      </c>
      <c r="S5" s="194">
        <v>36.796255619326544</v>
      </c>
      <c r="T5" s="200">
        <v>2.44</v>
      </c>
      <c r="U5" s="200">
        <v>2.15</v>
      </c>
      <c r="V5" s="200">
        <v>2.15</v>
      </c>
      <c r="W5" s="200">
        <v>2.15</v>
      </c>
      <c r="X5" s="200">
        <v>0.63</v>
      </c>
      <c r="Y5" s="200">
        <v>0.51</v>
      </c>
      <c r="Z5" s="200">
        <v>0.51</v>
      </c>
      <c r="AA5" s="200">
        <v>0.51</v>
      </c>
      <c r="AB5" s="200">
        <v>97.127436886837657</v>
      </c>
      <c r="AC5" s="200">
        <v>97.493127537767023</v>
      </c>
      <c r="AD5" s="200">
        <v>97.493127537767023</v>
      </c>
      <c r="AE5" s="200">
        <v>97.493127537767023</v>
      </c>
      <c r="AF5" s="200">
        <v>98.771068255386496</v>
      </c>
      <c r="AG5" s="200">
        <v>99.031941790418543</v>
      </c>
      <c r="AH5" s="200">
        <v>99.031941790418543</v>
      </c>
      <c r="AI5" s="200">
        <v>99.031941790418543</v>
      </c>
      <c r="AJ5" s="200">
        <v>97.949252571112083</v>
      </c>
      <c r="AK5" s="200">
        <v>98.262534664092783</v>
      </c>
      <c r="AL5" s="200">
        <v>98.262534664092783</v>
      </c>
      <c r="AM5" s="200">
        <v>98.262534664092783</v>
      </c>
      <c r="AN5" s="194">
        <v>64.925600000000003</v>
      </c>
      <c r="AO5" s="194">
        <v>65.470600000000005</v>
      </c>
      <c r="AP5" s="194">
        <v>65.608599999999996</v>
      </c>
      <c r="AQ5" s="194">
        <v>70.594700000000003</v>
      </c>
      <c r="AR5" s="194">
        <v>64.925600000000003</v>
      </c>
      <c r="AS5" s="194">
        <v>65.470600000000005</v>
      </c>
      <c r="AT5" s="194">
        <v>65.608599999999996</v>
      </c>
      <c r="AU5" s="194">
        <v>70.594700000000003</v>
      </c>
      <c r="AV5" s="200">
        <v>0.57630000000000003</v>
      </c>
      <c r="AW5" s="200">
        <v>0.5333</v>
      </c>
      <c r="AX5" s="200">
        <v>0.66279999999999994</v>
      </c>
      <c r="AY5" s="200">
        <v>0.66949999999999998</v>
      </c>
      <c r="AZ5" s="200">
        <v>61.525999999999989</v>
      </c>
      <c r="BA5" s="200">
        <v>60.665999999999997</v>
      </c>
      <c r="BB5" s="200">
        <v>63.256</v>
      </c>
      <c r="BC5" s="200">
        <v>63.39</v>
      </c>
      <c r="BD5" s="194">
        <v>4999.0215102509937</v>
      </c>
      <c r="BE5" s="194">
        <v>5081.7652157353905</v>
      </c>
      <c r="BF5" s="194">
        <v>5069.9991799253075</v>
      </c>
      <c r="BG5" s="194">
        <v>5971.2425322566924</v>
      </c>
      <c r="BH5" s="194">
        <v>8.0420584651710723</v>
      </c>
      <c r="BI5" s="194">
        <v>8.1886064368701543</v>
      </c>
      <c r="BJ5" s="194">
        <v>8.1677675262507652</v>
      </c>
      <c r="BK5" s="194">
        <v>9.7639661073785131</v>
      </c>
      <c r="BL5" s="200">
        <v>3646.7964000000002</v>
      </c>
      <c r="BM5" s="200">
        <v>3646.7964000000002</v>
      </c>
      <c r="BN5" s="200">
        <v>3638.3991000000001</v>
      </c>
      <c r="BO5" s="200">
        <v>3493.1835999999998</v>
      </c>
      <c r="BP5" s="200">
        <v>48.170250518225444</v>
      </c>
      <c r="BQ5" s="200">
        <v>48.170250518225444</v>
      </c>
      <c r="BR5" s="200">
        <v>48.295944837777128</v>
      </c>
      <c r="BS5" s="200">
        <v>50.469591540986201</v>
      </c>
      <c r="BT5" s="194">
        <v>57.83</v>
      </c>
      <c r="BU5" s="194">
        <v>57.83</v>
      </c>
      <c r="BV5" s="194">
        <v>57.83</v>
      </c>
      <c r="BW5" s="194">
        <v>57.83</v>
      </c>
      <c r="BX5" s="194">
        <v>48.572649572649574</v>
      </c>
      <c r="BY5" s="194">
        <v>48.572649572649574</v>
      </c>
      <c r="BZ5" s="194">
        <v>48.572649572649574</v>
      </c>
      <c r="CA5" s="194">
        <v>48.572649572649574</v>
      </c>
    </row>
  </sheetData>
  <conditionalFormatting sqref="K1:K5 I1:I5 G1:G5 E1:E5">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C1AA9-621A-441A-A459-AFD3F0659B6C}">
  <dimension ref="A1:P5"/>
  <sheetViews>
    <sheetView workbookViewId="0">
      <selection activeCell="H24" sqref="H24"/>
    </sheetView>
  </sheetViews>
  <sheetFormatPr defaultRowHeight="14.4" x14ac:dyDescent="0.3"/>
  <cols>
    <col min="1" max="1" width="20.5546875" bestFit="1" customWidth="1"/>
    <col min="2" max="2" width="4.88671875" bestFit="1" customWidth="1"/>
    <col min="3" max="3" width="18.88671875" bestFit="1" customWidth="1"/>
    <col min="4" max="5" width="18.5546875" bestFit="1" customWidth="1"/>
    <col min="6" max="6" width="18.88671875" bestFit="1" customWidth="1"/>
  </cols>
  <sheetData>
    <row r="1" spans="1:16" ht="69.599999999999994" x14ac:dyDescent="0.3">
      <c r="A1" s="184" t="s">
        <v>581</v>
      </c>
      <c r="B1" s="184" t="s">
        <v>971</v>
      </c>
      <c r="C1" s="184" t="s">
        <v>972</v>
      </c>
      <c r="D1" s="184" t="s">
        <v>973</v>
      </c>
      <c r="E1" s="184" t="s">
        <v>582</v>
      </c>
      <c r="F1" s="184" t="s">
        <v>583</v>
      </c>
      <c r="G1" s="184" t="s">
        <v>974</v>
      </c>
      <c r="H1" s="206" t="s">
        <v>975</v>
      </c>
      <c r="I1" s="206" t="s">
        <v>976</v>
      </c>
      <c r="J1" s="206" t="s">
        <v>977</v>
      </c>
      <c r="K1" s="206" t="s">
        <v>978</v>
      </c>
      <c r="L1" s="206" t="s">
        <v>979</v>
      </c>
      <c r="M1" s="206" t="s">
        <v>980</v>
      </c>
      <c r="N1" s="206" t="s">
        <v>981</v>
      </c>
      <c r="O1" s="206" t="s">
        <v>982</v>
      </c>
      <c r="P1" s="206" t="s">
        <v>983</v>
      </c>
    </row>
    <row r="2" spans="1:16" x14ac:dyDescent="0.3">
      <c r="A2" t="s">
        <v>506</v>
      </c>
      <c r="B2" t="s">
        <v>984</v>
      </c>
      <c r="C2" t="s">
        <v>610</v>
      </c>
      <c r="D2" t="s">
        <v>609</v>
      </c>
      <c r="E2" t="s">
        <v>609</v>
      </c>
      <c r="F2" t="s">
        <v>610</v>
      </c>
      <c r="G2">
        <v>0</v>
      </c>
      <c r="H2" s="147">
        <v>15.401826127253857</v>
      </c>
      <c r="I2" s="147">
        <v>15.162734205246203</v>
      </c>
      <c r="J2" s="147">
        <v>17.930565118817618</v>
      </c>
      <c r="K2" s="147">
        <v>18.916378860548829</v>
      </c>
      <c r="L2" s="147">
        <v>2.8541910000000001</v>
      </c>
      <c r="M2" s="147">
        <v>2.8378489999999998</v>
      </c>
      <c r="N2" s="147">
        <v>2.8116660000000002</v>
      </c>
      <c r="O2" s="147">
        <v>2.7776890000000001</v>
      </c>
      <c r="P2" s="147">
        <v>2.7459720000000001</v>
      </c>
    </row>
    <row r="3" spans="1:16" x14ac:dyDescent="0.3">
      <c r="A3" t="s">
        <v>508</v>
      </c>
      <c r="B3" t="s">
        <v>985</v>
      </c>
      <c r="C3" t="s">
        <v>610</v>
      </c>
      <c r="D3" t="s">
        <v>609</v>
      </c>
      <c r="E3" t="s">
        <v>609</v>
      </c>
      <c r="F3" t="s">
        <v>610</v>
      </c>
      <c r="G3">
        <v>0</v>
      </c>
      <c r="H3" s="147">
        <v>20.482608755378955</v>
      </c>
      <c r="I3" s="147">
        <v>20.226036564412887</v>
      </c>
      <c r="J3" s="147">
        <v>23.672712242214892</v>
      </c>
      <c r="K3" s="147">
        <v>24.534663636177843</v>
      </c>
      <c r="L3" s="147">
        <v>3.3607109999999998</v>
      </c>
      <c r="M3" s="147">
        <v>3.3184070000000001</v>
      </c>
      <c r="N3" s="147">
        <v>3.2709429999999999</v>
      </c>
      <c r="O3" s="147">
        <v>3.2335259999999999</v>
      </c>
      <c r="P3" s="147">
        <v>3.2108469999999998</v>
      </c>
    </row>
    <row r="4" spans="1:16" x14ac:dyDescent="0.3">
      <c r="A4" t="s">
        <v>510</v>
      </c>
      <c r="B4" t="s">
        <v>986</v>
      </c>
      <c r="C4" t="s">
        <v>610</v>
      </c>
      <c r="D4" t="s">
        <v>609</v>
      </c>
      <c r="E4" t="s">
        <v>609</v>
      </c>
      <c r="F4" t="s">
        <v>610</v>
      </c>
      <c r="G4">
        <v>0</v>
      </c>
      <c r="H4" s="147">
        <v>12.606338448546968</v>
      </c>
      <c r="I4" s="147">
        <v>12.361036913840923</v>
      </c>
      <c r="J4" s="147">
        <v>14.000283827015378</v>
      </c>
      <c r="K4" s="147">
        <v>13.711469681153497</v>
      </c>
      <c r="L4" s="147">
        <v>1.8762620000000001</v>
      </c>
      <c r="M4" s="147">
        <v>1.8561240000000001</v>
      </c>
      <c r="N4" s="147">
        <v>1.8371139999999999</v>
      </c>
      <c r="O4" s="147">
        <v>1.831712</v>
      </c>
      <c r="P4" s="147">
        <v>1.8119799999999999</v>
      </c>
    </row>
    <row r="5" spans="1:16" x14ac:dyDescent="0.3">
      <c r="A5" t="s">
        <v>513</v>
      </c>
      <c r="B5" t="s">
        <v>987</v>
      </c>
      <c r="C5" t="s">
        <v>610</v>
      </c>
      <c r="D5" t="s">
        <v>609</v>
      </c>
      <c r="E5" t="s">
        <v>609</v>
      </c>
      <c r="F5" t="s">
        <v>610</v>
      </c>
      <c r="G5">
        <v>0</v>
      </c>
      <c r="H5" s="147">
        <v>51.514242938673441</v>
      </c>
      <c r="I5" s="147">
        <v>53.356484591437813</v>
      </c>
      <c r="J5" s="147">
        <v>63.101042897707032</v>
      </c>
      <c r="K5" s="147">
        <v>63.563410720709264</v>
      </c>
      <c r="L5" s="147">
        <v>6.9452350000000003</v>
      </c>
      <c r="M5" s="147">
        <v>6.8991259999999999</v>
      </c>
      <c r="N5" s="147">
        <v>6.8343259999999999</v>
      </c>
      <c r="O5" s="147">
        <v>6.6644490000000003</v>
      </c>
      <c r="P5" s="147">
        <v>6.6180260000000004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Cover</vt:lpstr>
      <vt:lpstr>1-Codebook</vt:lpstr>
      <vt:lpstr>2-Imputations</vt:lpstr>
      <vt:lpstr>3-Coding</vt:lpstr>
      <vt:lpstr>4-CCE (totals)</vt:lpstr>
      <vt:lpstr>5-Perf</vt:lpstr>
      <vt:lpstr>6-Perf_OPL</vt:lpstr>
      <vt:lpstr>7-Enab</vt:lpstr>
      <vt:lpstr>8-eb_pol</vt:lpstr>
      <vt:lpstr>9-eb_tki</vt:lpstr>
      <vt:lpstr>10-eb_fin</vt:lpstr>
      <vt:lpstr>11-eb_bei</vt:lpstr>
      <vt:lpstr>12-eb_see</vt:lpstr>
      <vt:lpstr>13-macro_vars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Albulena SHALA</dc:creator>
  <cp:lastModifiedBy>Albulena SHALA</cp:lastModifiedBy>
  <dcterms:created xsi:type="dcterms:W3CDTF">2025-11-08T14:34:22Z</dcterms:created>
  <dcterms:modified xsi:type="dcterms:W3CDTF">2025-11-08T14:52:57Z</dcterms:modified>
</cp:coreProperties>
</file>